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720" windowHeight="5970" tabRatio="910" activeTab="10"/>
  </bookViews>
  <sheets>
    <sheet name="Note P1-2" sheetId="1" r:id="rId1"/>
    <sheet name="P3" sheetId="2" r:id="rId2"/>
    <sheet name="P4-6" sheetId="3" r:id="rId3"/>
    <sheet name="P7-12" sheetId="4" r:id="rId4"/>
    <sheet name="P13" sheetId="5" r:id="rId5"/>
    <sheet name="P14" sheetId="6" r:id="rId6"/>
    <sheet name="P15-16" sheetId="7" r:id="rId7"/>
    <sheet name="P17" sheetId="8" r:id="rId8"/>
    <sheet name="P18-19" sheetId="9" r:id="rId9"/>
    <sheet name="P20-21" sheetId="10" r:id="rId10"/>
    <sheet name="P22-24" sheetId="11" r:id="rId11"/>
  </sheets>
  <definedNames>
    <definedName name="_xlnm.Print_Area" localSheetId="5">'P14'!$A$1:$K$31</definedName>
  </definedNames>
  <calcPr fullCalcOnLoad="1"/>
</workbook>
</file>

<file path=xl/sharedStrings.xml><?xml version="1.0" encoding="utf-8"?>
<sst xmlns="http://schemas.openxmlformats.org/spreadsheetml/2006/main" count="1496" uniqueCount="859">
  <si>
    <t>Sport  (ball)</t>
  </si>
  <si>
    <t>consumer</t>
  </si>
  <si>
    <t>Services</t>
  </si>
  <si>
    <t>Furnitures</t>
  </si>
  <si>
    <t xml:space="preserve">HIRAISEIMITSU </t>
  </si>
  <si>
    <t>service</t>
  </si>
  <si>
    <t xml:space="preserve">in </t>
  </si>
  <si>
    <t>Indochina</t>
  </si>
  <si>
    <t>Liquid</t>
  </si>
  <si>
    <t>Chemical</t>
  </si>
  <si>
    <t xml:space="preserve">U.C.C. UESHIMA COFFEE </t>
  </si>
  <si>
    <t xml:space="preserve">COCKSEC CHEMICAL </t>
  </si>
  <si>
    <t xml:space="preserve">       INDUSTRY CO., LTD.</t>
  </si>
  <si>
    <t xml:space="preserve">BELLE MAISON </t>
  </si>
  <si>
    <t xml:space="preserve">SAHA ASIA PACIFIC </t>
  </si>
  <si>
    <t xml:space="preserve">SAHA DAIICHIKOCHO </t>
  </si>
  <si>
    <t xml:space="preserve">THAI FLYING </t>
  </si>
  <si>
    <t>Mosquito</t>
  </si>
  <si>
    <t>repellent</t>
  </si>
  <si>
    <t>Internet</t>
  </si>
  <si>
    <t>Karaoke</t>
  </si>
  <si>
    <t>Maintenance</t>
  </si>
  <si>
    <t>aero plane</t>
  </si>
  <si>
    <t xml:space="preserve">       MAINTENANCE </t>
  </si>
  <si>
    <t>Insuance</t>
  </si>
  <si>
    <t>Broker</t>
  </si>
  <si>
    <t xml:space="preserve">KENMIN FOOD </t>
  </si>
  <si>
    <t xml:space="preserve">M B T S BROKING </t>
  </si>
  <si>
    <t xml:space="preserve">     (Loss) Provision for impairment loss</t>
  </si>
  <si>
    <t>- 22 -</t>
  </si>
  <si>
    <t xml:space="preserve">       SERVICE CO., LTD. </t>
  </si>
  <si>
    <t xml:space="preserve">ANGLO - EURO SYNDICATE </t>
  </si>
  <si>
    <t xml:space="preserve">       CO., LTD. </t>
  </si>
  <si>
    <t xml:space="preserve">SIAM TREE DEVELOPMENT </t>
  </si>
  <si>
    <t xml:space="preserve">          CO., LTD.</t>
  </si>
  <si>
    <t xml:space="preserve">SIAM COMMERCIAL </t>
  </si>
  <si>
    <t xml:space="preserve">          FACTORING CO., LTD.</t>
  </si>
  <si>
    <t>Hospital</t>
  </si>
  <si>
    <t xml:space="preserve">DOCTOR CENTER SRIRACHA </t>
  </si>
  <si>
    <t xml:space="preserve">THAI FLYING SERVICE </t>
  </si>
  <si>
    <t>Air</t>
  </si>
  <si>
    <t>transport</t>
  </si>
  <si>
    <t xml:space="preserve">RATCHASRIMA SHOPPING </t>
  </si>
  <si>
    <t xml:space="preserve">          COMPLEX CO., LTD.</t>
  </si>
  <si>
    <t>Supper</t>
  </si>
  <si>
    <t>market</t>
  </si>
  <si>
    <t xml:space="preserve">THAI MEDICAL CENTER </t>
  </si>
  <si>
    <t xml:space="preserve">LADPROW SPORT PLAZA </t>
  </si>
  <si>
    <t xml:space="preserve">THAI HERBAL PRODUCTS </t>
  </si>
  <si>
    <t>Industrial</t>
  </si>
  <si>
    <t xml:space="preserve">AMATA (VIETNAM) </t>
  </si>
  <si>
    <t xml:space="preserve">IMPERIAL TECHNOLOGY </t>
  </si>
  <si>
    <t xml:space="preserve">          MANAGEMENT </t>
  </si>
  <si>
    <t xml:space="preserve">          SERVICE CO., LTD.</t>
  </si>
  <si>
    <t xml:space="preserve">SOMPHO JAPAN INSURANCE </t>
  </si>
  <si>
    <t xml:space="preserve">          (THAILAND) CO., LTD.</t>
  </si>
  <si>
    <t xml:space="preserve">KHON KAEN VITHES SUKSA </t>
  </si>
  <si>
    <t>School</t>
  </si>
  <si>
    <t xml:space="preserve">UDORNPANYAWET HOSPITAL </t>
  </si>
  <si>
    <t xml:space="preserve">THE MALL RATCHASIMA </t>
  </si>
  <si>
    <t>E-Commerce</t>
  </si>
  <si>
    <t xml:space="preserve">SIAM I - LOGISTICS </t>
  </si>
  <si>
    <t>Logistics</t>
  </si>
  <si>
    <t xml:space="preserve">SRIRACHA AVEATION </t>
  </si>
  <si>
    <t xml:space="preserve">Transport </t>
  </si>
  <si>
    <t xml:space="preserve">DEEHON FARMACUTICAL </t>
  </si>
  <si>
    <t xml:space="preserve">          (THAILAND) CO., LTD. </t>
  </si>
  <si>
    <t xml:space="preserve">FANCYL (THAILAND) </t>
  </si>
  <si>
    <t xml:space="preserve">WASEDA EDUCATION </t>
  </si>
  <si>
    <t xml:space="preserve">BSC ENTERTAINMENT </t>
  </si>
  <si>
    <t>Trading</t>
  </si>
  <si>
    <t xml:space="preserve">DAI SO SUNGKEAW </t>
  </si>
  <si>
    <t xml:space="preserve">MORGAN DE TOI </t>
  </si>
  <si>
    <t>Sales</t>
  </si>
  <si>
    <t xml:space="preserve">OTSUKA SAHA ASIA </t>
  </si>
  <si>
    <t xml:space="preserve">          RESEARCH CO., LTD.</t>
  </si>
  <si>
    <t xml:space="preserve">THAI ASAHI KASEI </t>
  </si>
  <si>
    <t>THAI Q. P. CO., LTD.</t>
  </si>
  <si>
    <t xml:space="preserve">          SPANDEX CO., LTD.</t>
  </si>
  <si>
    <t xml:space="preserve">     Total general investment - other companies</t>
  </si>
  <si>
    <t xml:space="preserve">      Ratchaburi</t>
  </si>
  <si>
    <t xml:space="preserve">      Sriracha</t>
  </si>
  <si>
    <t xml:space="preserve">      Lopburi</t>
  </si>
  <si>
    <t xml:space="preserve">      Chainart</t>
  </si>
  <si>
    <t xml:space="preserve">     - HUA THOR (THAILAND) CO., LTD.</t>
  </si>
  <si>
    <t>SAHA PATHANA INTER - HOLDING PUBLIC COMPANY LIMITED</t>
  </si>
  <si>
    <t>NOTES TO FINANCIAL STATEMENTS</t>
  </si>
  <si>
    <t>1.  PRESENTATION OF FINANCIAL STATEMENTS</t>
  </si>
  <si>
    <t>2.  GENERAL INFORMATION</t>
  </si>
  <si>
    <t xml:space="preserve">                                   Province</t>
  </si>
  <si>
    <t xml:space="preserve">               Branch 4     Located  at  196   Moo 11,  Tambon Wangdan,  Amphur Kabinburi, Prachinburi Province.</t>
  </si>
  <si>
    <t xml:space="preserve">     gain from investments in such 17 affiliated companies for three and six months ended June 30, 2007 of Baht 134.37 million and Baht 212.52 million equal to 51.42% and 45.54% of net profit, respectively. In this quarter, the Company has not received  the financial statements  </t>
  </si>
  <si>
    <t xml:space="preserve">     of 3 affiliated companies for computation investment which had equity gain from investmnet in affiliated companies amount of Baht 55.92 million egual to 0.47% of net assets since the company has no authority in commanding those affiliated companies financial statements </t>
  </si>
  <si>
    <t xml:space="preserve">     reviewed quarterly.</t>
  </si>
  <si>
    <t xml:space="preserve"> </t>
  </si>
  <si>
    <t xml:space="preserve">                Depreciation of six months ended  June 30, 2007 and 2006 were Baht 40.36 million and Baht 34.90 million, respectively.</t>
  </si>
  <si>
    <t xml:space="preserve">     earnings  of  the year 2007 and the 2006 financial statements in which  the equity method is applied to be theseparate financial</t>
  </si>
  <si>
    <t xml:space="preserve">     statements by using cumulative effect of  change  in  accounting  policy.   From  this  change, resulting to the financial statements</t>
  </si>
  <si>
    <t xml:space="preserve">     in which the equity method is applied to be  the separate financial statements as follows:</t>
  </si>
  <si>
    <t>18.  COMMITMENT AND CONTINGENT LIABILITIES (Continued)</t>
  </si>
  <si>
    <t xml:space="preserve">                            in order  to distribute to  the  user  in  Industrial  Park -Sriracha.  The  Company  has  to  pay  electricity </t>
  </si>
  <si>
    <t xml:space="preserve">               The Company operates in business of investment, services and industrial park.</t>
  </si>
  <si>
    <t xml:space="preserve"> - 2 -</t>
  </si>
  <si>
    <t>- 7 -</t>
  </si>
  <si>
    <t xml:space="preserve">     Affiliated companies:</t>
  </si>
  <si>
    <t>4.  CASH AND CASH EQUIVALENTS</t>
  </si>
  <si>
    <t xml:space="preserve">                                     Total</t>
  </si>
  <si>
    <t>5.  ACCRUED INCOME FROM RELATED PARTIES</t>
  </si>
  <si>
    <t xml:space="preserve">               Undue</t>
  </si>
  <si>
    <t xml:space="preserve">               From 1 month to 3 months</t>
  </si>
  <si>
    <t xml:space="preserve">               Over 3 months to 6 months</t>
  </si>
  <si>
    <t xml:space="preserve">               Over 6 months to 12 months</t>
  </si>
  <si>
    <t xml:space="preserve">               Over 12 months </t>
  </si>
  <si>
    <t xml:space="preserve">     Less  Allowance for doubtful accounts</t>
  </si>
  <si>
    <t xml:space="preserve">               Accrued income - net</t>
  </si>
  <si>
    <t>6.  OTHER ACCRUED INCOME</t>
  </si>
  <si>
    <t xml:space="preserve">     Accrued income</t>
  </si>
  <si>
    <t xml:space="preserve">              Other accrued income - net</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</si>
  <si>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</si>
  <si>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</si>
  <si>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</si>
  <si>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</si>
  <si>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</si>
  <si>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</si>
  <si>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</si>
  <si>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</si>
  <si>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</si>
  <si>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</si>
  <si>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</si>
  <si>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</si>
  <si>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</si>
  <si>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</si>
  <si>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</si>
  <si>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</si>
  <si>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</si>
  <si>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</si>
  <si>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</si>
  <si>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</si>
  <si>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22.  INTERIM FINANCIAL STATEMENTS APPROVAL</t>
  </si>
  <si>
    <t>PITAKKIJ CO., LTD.</t>
  </si>
  <si>
    <t>Service</t>
  </si>
  <si>
    <t>THAI ITOKIN CO., LTD.</t>
  </si>
  <si>
    <t>A, C, E</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</si>
  <si>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</si>
  <si>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</si>
  <si>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</si>
  <si>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</si>
  <si>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</si>
  <si>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</si>
  <si>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</si>
  <si>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</si>
  <si>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</si>
  <si>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</si>
  <si>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ACE CO., LTD.</t>
  </si>
  <si>
    <t>Sport shoes</t>
  </si>
  <si>
    <t>SHALDAN (THAILAND) CO., LTD.</t>
  </si>
  <si>
    <t>Air refresher</t>
  </si>
  <si>
    <t xml:space="preserve">        </t>
  </si>
  <si>
    <t xml:space="preserve">                 494,034,300 shares, amounting to Baht 98,806,860.00 which was paid to the shareholders on May 23, 2007.</t>
  </si>
  <si>
    <t xml:space="preserve">                 Company  passed  to  pay  dividend  from  the operations  for  the  year  2006  at  the  rate  of  Baht  0.20  per  share for </t>
  </si>
  <si>
    <t xml:space="preserve">        17.1  According  to  resolution to  the shareholders' ordinary meeting no. 36  for the year  2007  held  on  April 23, 2007,  the</t>
  </si>
  <si>
    <t xml:space="preserve">        17.2  According  to  resolution to  the shareholders' ordinary meeting no. 35  for the year  2006  held  on  April 24, 2006,  the</t>
  </si>
  <si>
    <t xml:space="preserve">                 Company  passed  to  pay  dividend  from  the operations  for  the  year  2005  at  the  rate  of  Baht  0.20  per  share for </t>
  </si>
  <si>
    <t xml:space="preserve">                 494,034,300 shares, amounting to Baht 98,806,860.00 which was paid to the shareholders on May 19, 2006.</t>
  </si>
  <si>
    <t>FAMILY GLOVE CO., LTD.</t>
  </si>
  <si>
    <t>Rubber glove</t>
  </si>
  <si>
    <t>CHAMP ACE CO., LTD.</t>
  </si>
  <si>
    <t>T.U.C ELASTIC CO., LTD.</t>
  </si>
  <si>
    <t>Power net</t>
  </si>
  <si>
    <t>TOP TREND MANUFACTURING CO., LTD.</t>
  </si>
  <si>
    <t>SAHAPAT REAL ESTATE CO., LTD.</t>
  </si>
  <si>
    <t>Property developer</t>
  </si>
  <si>
    <t>K.R.S. LOGISTICS CO., LTD.</t>
  </si>
  <si>
    <t>Logistic</t>
  </si>
  <si>
    <t>BANGKOK NYLON PLC.</t>
  </si>
  <si>
    <t>BANGKOK RUBBER PLC.</t>
  </si>
  <si>
    <t>BOUTIQUE NEWCITY PLC.</t>
  </si>
  <si>
    <t xml:space="preserve">     located at 757/10 Soi Pradoo 1,  Sathupradit  Road,  Bangpongpang,  Yannawa,   Bangkok 10120  with  4  branches  as </t>
  </si>
  <si>
    <t xml:space="preserve">As at June 30, 2007,  the Company recorded investment in some companies under equity method from the 17 management's financial statements which were not reviewed by the auditors for totalling Baht 3,530.54 million equal to 29.43% of total assets and had the equity </t>
  </si>
  <si>
    <t xml:space="preserve">        200.00  million  at the interest  rate of  MOR, MOR - 3%  to MOR - 0.5% per annum.</t>
  </si>
  <si>
    <t>PAN ASIA FOOTWEAR PLC.</t>
  </si>
  <si>
    <t>Total</t>
  </si>
  <si>
    <t xml:space="preserve">             Associates"  required  the  Company  who  invested  in  associates,  but  has  not  invested  in subsidiaries  to present </t>
  </si>
  <si>
    <t xml:space="preserve">     Baht 52.66 million  (as at June 30,  2006 : 106  staff and staff  expenses was Baht 49.99 million).</t>
  </si>
  <si>
    <t xml:space="preserve">               As at  June  30, 2007,  the Company  has 110  staff  and  staff  expenses  for six months ended June 30, 2007 was  </t>
  </si>
  <si>
    <t xml:space="preserve">               Property, plant and equipment shown in financial statements as at June 30, 2007and December 31, 2006 consist of :</t>
  </si>
  <si>
    <t xml:space="preserve">       institutions amount  of  Baht 1,460.00 million  and Baht 1,260.00  million and 5 foreign banks of Baht  991.00 million at the </t>
  </si>
  <si>
    <t xml:space="preserve">                            according to the size of  transformer, charging  in amount of  Baht  400.00  per 1  KVA.   As  at   June 30, 2007 </t>
  </si>
  <si>
    <t xml:space="preserve">Financial statements in which the equity method is </t>
  </si>
  <si>
    <t>applied and separate financial statements</t>
  </si>
  <si>
    <t>GENERAL GLASS CO., LTD.</t>
  </si>
  <si>
    <t>THAI MONSTER CO., LTD.</t>
  </si>
  <si>
    <t>HK$ 2,000</t>
  </si>
  <si>
    <t>THAI SHIKIBO CO., LTD.</t>
  </si>
  <si>
    <t>RACHA UCHINO CO., LTD.</t>
  </si>
  <si>
    <t>THAI STAFLEX CO., LTD.</t>
  </si>
  <si>
    <t>THAI FUJIYA CO., LTD.</t>
  </si>
  <si>
    <t>THAI ARAI CO., LTD.</t>
  </si>
  <si>
    <t>THAI LOTTE CO., LTD.</t>
  </si>
  <si>
    <t>TREASURE HILLS CO., LTD.</t>
  </si>
  <si>
    <t>TAKE HI-TECH CO., LTD.</t>
  </si>
  <si>
    <t>Other companies</t>
  </si>
  <si>
    <t>PAN LAND CO., LTD.</t>
  </si>
  <si>
    <t>THAI KOBASHI CO., LTD.</t>
  </si>
  <si>
    <t>K.T.Y INDUSTRY CO., LTD.</t>
  </si>
  <si>
    <t>THAI GUNZE CO., LTD.</t>
  </si>
  <si>
    <t>UNILEASE CO., LTD.</t>
  </si>
  <si>
    <t>THAI TAKAYA CO., LTD.</t>
  </si>
  <si>
    <t>DAIRY THAI CO., LTD.</t>
  </si>
  <si>
    <t>T.M. FOOD CO., LTD.</t>
  </si>
  <si>
    <t>UNITED UTILITY CO., LTD.</t>
  </si>
  <si>
    <t>BOONRAVEE CO., LTD.</t>
  </si>
  <si>
    <t>SAHA SEREN CO., LTD.</t>
  </si>
  <si>
    <t>WIEN CO., LTD.</t>
  </si>
  <si>
    <t>December 31,</t>
  </si>
  <si>
    <t xml:space="preserve">          Premium on treasury stock of affiliated companies</t>
  </si>
  <si>
    <t xml:space="preserve">               June 30, 2007 and 2006, as follows :</t>
  </si>
  <si>
    <t>19.  SEGMENT FINANCIAL INFORMATION (Continued)</t>
  </si>
  <si>
    <t xml:space="preserve">       19.2 Financial information is classified by investment and others, rent and services and industrial park project in the separate financial statements for six months ended </t>
  </si>
  <si>
    <t>20. TRANSACTION WITH RELATED PARTIES</t>
  </si>
  <si>
    <t>As at June 30, 2007 and December 31, 2006, the significant  transaction with related parties are as follows :</t>
  </si>
  <si>
    <t>For six months ended</t>
  </si>
  <si>
    <t xml:space="preserve">Sale of real estate under contract </t>
  </si>
  <si>
    <t xml:space="preserve">       to by and to sell</t>
  </si>
  <si>
    <t>20. TRANSACTION WITH RELATED PARTIES (Continued)</t>
  </si>
  <si>
    <t xml:space="preserve">For  six  months  ended  June  30, 2007 and  2006,   electricity  and  steam  income  were  derived  from  related </t>
  </si>
  <si>
    <t xml:space="preserve">     respectively.</t>
  </si>
  <si>
    <t xml:space="preserve">     206.76   million   and  Baht   205.28  million,   respectively  totalling  Baht   555.99  million  and  Baht  551.79  million, </t>
  </si>
  <si>
    <t xml:space="preserve">     companies of Baht  349.23 million and  Baht  346.51 million,  respectively and received from other companies of Baht</t>
  </si>
  <si>
    <t xml:space="preserve">      shareholding or  co-shareholders  or  directorship.  Those  transaction  are determined  in  the normal course of business </t>
  </si>
  <si>
    <t>Cost of services</t>
  </si>
  <si>
    <t>For six months</t>
  </si>
  <si>
    <t>June 30, 2006</t>
  </si>
  <si>
    <t>For three months</t>
  </si>
  <si>
    <t xml:space="preserve">For six months ended  June 30, 2007 and  2006, cost of electricity and steam of Baht 553.76 million and Baht   </t>
  </si>
  <si>
    <t xml:space="preserve">     549.40  million,   respectively  were  paid  to  Saha  Cogen  (Chonburi)  Public  Company Limited, a related company </t>
  </si>
  <si>
    <t>21.  FINANCIAL  INSTRUMENTS  DISCLOSURE</t>
  </si>
  <si>
    <t xml:space="preserve">       21.1  Accounting policies</t>
  </si>
  <si>
    <t xml:space="preserve">       21.2  Management Risk</t>
  </si>
  <si>
    <t xml:space="preserve">       21.3  Interest Rate Risk</t>
  </si>
  <si>
    <t xml:space="preserve">       21.5  Exchange rate Risk</t>
  </si>
  <si>
    <t xml:space="preserve">       21.4  Credit Risk</t>
  </si>
  <si>
    <t xml:space="preserve">       21.6  Fair value of Financial instruments</t>
  </si>
  <si>
    <t xml:space="preserve">      directors  on  August 9,  2007.</t>
  </si>
  <si>
    <t xml:space="preserve">                As  at  June 30, 2007  and  December  31, 2006,   the  Company  has  loans  from  8  and  7  local  banks and  financial </t>
  </si>
  <si>
    <t>AS AT JUNE 30, 2007 (UNAUDITED/REVIEWED ONLY)</t>
  </si>
  <si>
    <t xml:space="preserve">             for three and six months ended June 30, 2006 and statements of changes  in  shareholders' equity and statements  of  </t>
  </si>
  <si>
    <t xml:space="preserve">                    Therefore, the Company has restated the separate balance sheets as at December 31, 2006, statements of income</t>
  </si>
  <si>
    <t xml:space="preserve">              statements in which  the cost  method  is applied as stated in notes 16 to financial statements.</t>
  </si>
  <si>
    <t xml:space="preserve">             cash  flows  of  the separated  financial  statements for  six  months ended June 30, 2006  by  adjusting  the  financial </t>
  </si>
  <si>
    <t>June 30, 2007</t>
  </si>
  <si>
    <t xml:space="preserve">               Accrued income  from related parties  which  reclassified  by aging as at June 30, 2007 and December 31, 2006 </t>
  </si>
  <si>
    <t xml:space="preserve">               Other accrued income  which reclassified  by aging  as  at  June 30, 2007 and December 31, 2006 as follows :</t>
  </si>
  <si>
    <t>June 30,</t>
  </si>
  <si>
    <t>JANOME (THAILAND) CO., LTD.</t>
  </si>
  <si>
    <t xml:space="preserve">(formerly named THAI JANOME </t>
  </si>
  <si>
    <t>Electronics</t>
  </si>
  <si>
    <t xml:space="preserve">(formerly named P.C.B.CENTER </t>
  </si>
  <si>
    <t xml:space="preserve">Sewing </t>
  </si>
  <si>
    <t xml:space="preserve">machine </t>
  </si>
  <si>
    <t>As at June 30, 2007</t>
  </si>
  <si>
    <t xml:space="preserve">          As at June 30, 2007</t>
  </si>
  <si>
    <t xml:space="preserve">                Fixed assets at cost of Baht 157.60 million and Baht 146.12 million which were fully depreciated for the second quarter of 2007 and 2006, respectively,  are still being operated.</t>
  </si>
  <si>
    <t xml:space="preserve">                 As at  June 30, 2007 and  December 31, 2006,  the  Company  has  overdrafts  facilities with  11 banks amount of Baht  </t>
  </si>
  <si>
    <t xml:space="preserve">       interest rate of 3.75 - 6.07% per annum.</t>
  </si>
  <si>
    <t xml:space="preserve">                As at  June 30, 2007 and December 31, 2006,  the  Company  has  signed loan agreement with a commercial bank </t>
  </si>
  <si>
    <t xml:space="preserve">         Less  Current portion of long - term debts</t>
  </si>
  <si>
    <t xml:space="preserve">         Long - term loans from related person - net</t>
  </si>
  <si>
    <t xml:space="preserve">                As  at  June  30, 2007  and  December  31, 2006,  the  Company  has  loan   from  related  persons  by   promissory  </t>
  </si>
  <si>
    <t>Statements of income for six months</t>
  </si>
  <si>
    <t>ended June 30, 2006</t>
  </si>
  <si>
    <t>18.  COMMITMENT AND CONTINGENT LIABILITIES</t>
  </si>
  <si>
    <t xml:space="preserve">        18.1  The Company has commitment which presented in the financial statements in which the equity method  is applied and </t>
  </si>
  <si>
    <t xml:space="preserve">                 separate financial statements as at  June 30, 2007 and December 31, 2006,  as follows :</t>
  </si>
  <si>
    <t xml:space="preserve">                 18.1.1 The Company  has commitment  for letter  of  guarantee  issuance by a commercial  bank  for electricity  usage  </t>
  </si>
  <si>
    <t xml:space="preserve">                            to Metropolitan   Electricity  Authority and Provincial  Electricity  Authority in the amount of Baht 2,755,000.00 </t>
  </si>
  <si>
    <t xml:space="preserve">                            760,000.00, respectively.</t>
  </si>
  <si>
    <t xml:space="preserve">                            Development  and   Management   Public   Company   Limited   in  the  amount  of  Baht 831,000.00  and  Baht </t>
  </si>
  <si>
    <t xml:space="preserve">                 18.1.2 The Company  entered into an  agreement  for  using  trademark for consumer products with a foreign company.  </t>
  </si>
  <si>
    <t xml:space="preserve">                 18.1.3 The  Company  made  an  agreement  to purchase electricity current from an associated company  for 15 years </t>
  </si>
  <si>
    <t xml:space="preserve">        18.2  The Company has commitment lines with banks,  financial  institutions and  other  companies  for  its  related  parties</t>
  </si>
  <si>
    <t xml:space="preserve">                            and December 31, 2006 there were 63 and 62 electricity users of which 53 and 52 users guaranteed electricity </t>
  </si>
  <si>
    <t xml:space="preserve">                            guaranteed electricity usage  by  cash of  Baht 2,456,000.00 and Baht 1,536,000.00, respectively.</t>
  </si>
  <si>
    <t xml:space="preserve">                            usage  by  commercial  banks  of  Baht  53,242,000.00  and  Baht  53,042,000.00  and  the  remaining  10 users </t>
  </si>
  <si>
    <t>17.  DIVIDEND</t>
  </si>
  <si>
    <t xml:space="preserve">        Baht  467.31 million  and  has spent in amount of Baht 89.82 million and Baht 96.35 million, respectively.</t>
  </si>
  <si>
    <t xml:space="preserve">                     As  at  June  30, 2007 and December  31, 2006,  the Company  has commitment  lines  of   Baht  465.89  million  and </t>
  </si>
  <si>
    <t>19.  SEGMENT FINANCIAL INFORMATION</t>
  </si>
  <si>
    <t xml:space="preserve">       19.1 Financial information is classified by investment and others, rent and services and industrial park project in the financial statements in which the equity method is </t>
  </si>
  <si>
    <t xml:space="preserve">               applied for six months ended June 30, 2007 and 2006, as follows :</t>
  </si>
  <si>
    <t xml:space="preserve">     Loss on impairment of deposit for land</t>
  </si>
  <si>
    <t>Financial statements in</t>
  </si>
  <si>
    <t xml:space="preserve">               in securities - affiliated companies</t>
  </si>
  <si>
    <t xml:space="preserve">             and presented under the Department of Commercial Registration Notification dated September 14,  2001  regarding  </t>
  </si>
  <si>
    <t xml:space="preserve">             method to cost method.   </t>
  </si>
  <si>
    <t xml:space="preserve">     1.2  According to the Notification of the Federation of Accounting Professions no. 26/2549  and 32/2549  dated October </t>
  </si>
  <si>
    <t xml:space="preserve">is applied </t>
  </si>
  <si>
    <t>For three months ended</t>
  </si>
  <si>
    <t xml:space="preserve">       such  exchange rate risk since the risk is minimum.</t>
  </si>
  <si>
    <t xml:space="preserve">             additional from the presentation of financial statements  of  which  the  equity  method  is  applied by  presenting the </t>
  </si>
  <si>
    <t xml:space="preserve">             separate financial  statements in  which  changed  the  accounting  policy  for  investment  in  associates  from equity </t>
  </si>
  <si>
    <t xml:space="preserve">               These interim financial statements  have  been  prepared  by  using  the  accounting  policy  and  estimates of  the </t>
  </si>
  <si>
    <t xml:space="preserve">     financial statements for the year ended December 31, 2006 execpt the change in accounting policy as stated in note 1.2.</t>
  </si>
  <si>
    <t>Financial statements in which the equity</t>
  </si>
  <si>
    <t>method is applied and separate financial statements</t>
  </si>
  <si>
    <t>of investment</t>
  </si>
  <si>
    <t xml:space="preserve">Financial statements in which the </t>
  </si>
  <si>
    <t>equity method is applied</t>
  </si>
  <si>
    <t>Separate financial statements - cost method</t>
  </si>
  <si>
    <t>Financial statements in which the equity method is applied</t>
  </si>
  <si>
    <t>and separate financial statements</t>
  </si>
  <si>
    <t>Financial statements in which the equity method is applied and separate financial statements</t>
  </si>
  <si>
    <t xml:space="preserve">     Provision for impairment</t>
  </si>
  <si>
    <t xml:space="preserve">        12.1  Bank overdrafts</t>
  </si>
  <si>
    <t xml:space="preserve">       12.2  Loans from banks</t>
  </si>
  <si>
    <t xml:space="preserve">       amount of  Baht 300.00 million for the  period  of   3  years at the interest rate of  MLR - 1.25% per annum which will be </t>
  </si>
  <si>
    <t xml:space="preserve">Balance sheets in </t>
  </si>
  <si>
    <t xml:space="preserve">which the equity method </t>
  </si>
  <si>
    <t>is applied (protion)</t>
  </si>
  <si>
    <t>Separate</t>
  </si>
  <si>
    <t>balance stheets</t>
  </si>
  <si>
    <t>(portion)</t>
  </si>
  <si>
    <t xml:space="preserve">Restated increase </t>
  </si>
  <si>
    <t>(decrease)</t>
  </si>
  <si>
    <t xml:space="preserve">          Unrealized gain (loss) from adjust fair value of investments </t>
  </si>
  <si>
    <t>Statements of income for three months</t>
  </si>
  <si>
    <t xml:space="preserve">          Equity gain on investment</t>
  </si>
  <si>
    <t xml:space="preserve">          Equity loss on investment</t>
  </si>
  <si>
    <t xml:space="preserve">               As stated in notes 1.2 to financial statements the Company has changed the accounting policy of investment in associates </t>
  </si>
  <si>
    <t xml:space="preserve">     in the separate  financial statements   from  equity  method  to  cost method.  The Company has adjusted the beginning retained  </t>
  </si>
  <si>
    <t xml:space="preserve">                            expense  according  to  the contract and  the  users  have  to  guarantee  to  the  Company  for  electricity  used </t>
  </si>
  <si>
    <t xml:space="preserve">                 follows:</t>
  </si>
  <si>
    <t xml:space="preserve">                 as presented in the financial statements in which the equity method is  applied  and  separate  financial  statements as </t>
  </si>
  <si>
    <t>financial statements</t>
  </si>
  <si>
    <t xml:space="preserve">       financial assets and  liabilities are close to their fair value. The management believes that  there is no material risk  </t>
  </si>
  <si>
    <t xml:space="preserve">       financial instruments.</t>
  </si>
  <si>
    <t xml:space="preserve">                 Significant accounting policies, recognition of measurement of each items of  assets  and  liabilities are disclosed </t>
  </si>
  <si>
    <t xml:space="preserve">                 The  interest rate  risk arises from  the  fluctuation of  the  market  rate  which  affected  the  results of  operation  </t>
  </si>
  <si>
    <t xml:space="preserve">       the Company, so no significant loss from debt collection is expected.</t>
  </si>
  <si>
    <t xml:space="preserve">                The Company has policy to give credit facilities cautiously and  most of the debtors have a long time dealt with </t>
  </si>
  <si>
    <t xml:space="preserve">                The Company  may  have  a  risk  from  the fluctuation in foreign  currencies  exchange  rate  in  its  business of  </t>
  </si>
  <si>
    <t xml:space="preserve">       royalties,  loans  from oversea  in which  the Company  has not  made the forward  exchange  contracts  for hedging  </t>
  </si>
  <si>
    <t xml:space="preserve">These  interim financial  statements  have  been   approved   to   be   issued  by   the  Company's  Board  of  </t>
  </si>
  <si>
    <t xml:space="preserve">                     The Company will charge the fees from guarantee at the rate 0.5 - 1% of credit lines by collecting at the rate of 0.5% </t>
  </si>
  <si>
    <t xml:space="preserve">        from company  who has  paid the business  advisory fee  and at  1%  from company  who has not  paid business advisory fee </t>
  </si>
  <si>
    <t xml:space="preserve">        except for company who has jointly invested with foreigner will not be collected the guarantee fee.</t>
  </si>
  <si>
    <t xml:space="preserve">                Most of  financial  assets are short - term  assets and loans bear the  market  interest  rate. The book value of  </t>
  </si>
  <si>
    <t xml:space="preserve">       in note no. 3.</t>
  </si>
  <si>
    <t xml:space="preserve">                 The Company has no policy to hold financial instruments for speculation and trading.</t>
  </si>
  <si>
    <t xml:space="preserve">       and  cash  flows.    </t>
  </si>
  <si>
    <t xml:space="preserve">          Investment in associates</t>
  </si>
  <si>
    <t>- 18 -</t>
  </si>
  <si>
    <t xml:space="preserve">                            and  Baht  2,407,000.00, respectively  and  guarantee the unfiltered water  usage with  East - Water Resources  </t>
  </si>
  <si>
    <t xml:space="preserve"> - 20 -</t>
  </si>
  <si>
    <t xml:space="preserve"> - 21 -</t>
  </si>
  <si>
    <t xml:space="preserve">method is applied and separate </t>
  </si>
  <si>
    <t>- 23 -</t>
  </si>
  <si>
    <t>SAHA SEHWA CO., LTD.</t>
  </si>
  <si>
    <t>ARCCYBER CO., LTD.</t>
  </si>
  <si>
    <t>NUBOON CO., LTD.</t>
  </si>
  <si>
    <t>UNION FROST CO., LTD.</t>
  </si>
  <si>
    <t>- 12 -</t>
  </si>
  <si>
    <t>BANGKOK CLUB CO., LTD.</t>
  </si>
  <si>
    <t>NOBLE PLACE CO., LTD.</t>
  </si>
  <si>
    <t>AMATA CITY CO., LTD.</t>
  </si>
  <si>
    <t>WINSTORE CO., LTD.</t>
  </si>
  <si>
    <t>Land</t>
  </si>
  <si>
    <t xml:space="preserve">Development </t>
  </si>
  <si>
    <t>cost</t>
  </si>
  <si>
    <t xml:space="preserve">      Lamphun</t>
  </si>
  <si>
    <t xml:space="preserve">      Kabinburi</t>
  </si>
  <si>
    <t xml:space="preserve">      Total</t>
  </si>
  <si>
    <t xml:space="preserve">      Grand total</t>
  </si>
  <si>
    <t>(Unit : Baht)</t>
  </si>
  <si>
    <t>Construction</t>
  </si>
  <si>
    <t>Office equipment</t>
  </si>
  <si>
    <t>Leasehold</t>
  </si>
  <si>
    <t>Development</t>
  </si>
  <si>
    <t>Work in progress</t>
  </si>
  <si>
    <t>and others</t>
  </si>
  <si>
    <t>right</t>
  </si>
  <si>
    <t xml:space="preserve">      Cost:</t>
  </si>
  <si>
    <t xml:space="preserve">               Purchases</t>
  </si>
  <si>
    <t xml:space="preserve">               Disposal or amortization</t>
  </si>
  <si>
    <t xml:space="preserve">                Depreciation</t>
  </si>
  <si>
    <t xml:space="preserve">                Disposal</t>
  </si>
  <si>
    <t>Bank overdrafts</t>
  </si>
  <si>
    <t>Loans from banks</t>
  </si>
  <si>
    <t xml:space="preserve">         1.  Miss Pavinee       Poonsakudomsin</t>
  </si>
  <si>
    <t xml:space="preserve">         2.  Miss Ratiporn      Poonsakudomsin</t>
  </si>
  <si>
    <t xml:space="preserve">         3.  Mrs. Orapin         Poonsakudomsin</t>
  </si>
  <si>
    <t xml:space="preserve">         4.  Mrs. Malee          Poonsakudomsin</t>
  </si>
  <si>
    <t xml:space="preserve">               Cash  and  cash  equivalents  consist  of  cash  on  hand,  deposit  at  bank  and  financial institution.</t>
  </si>
  <si>
    <t>Vehicles</t>
  </si>
  <si>
    <t xml:space="preserve">               Tranference</t>
  </si>
  <si>
    <t xml:space="preserve">      Net book value</t>
  </si>
  <si>
    <t xml:space="preserve">     - SAHACHOL FOOD SUPPLIES CO., LTD.</t>
  </si>
  <si>
    <t xml:space="preserve">     - PITAKKIJ CO., LTD.</t>
  </si>
  <si>
    <t xml:space="preserve">     - FAMILY GLOVE CO., LTD.</t>
  </si>
  <si>
    <t xml:space="preserve">     - SHALDAN (THAILAND) CO., LTD.</t>
  </si>
  <si>
    <t xml:space="preserve">     - THAI ITOKIN CO., LTD.</t>
  </si>
  <si>
    <t xml:space="preserve">     - EASTERN THAI CONSULTING 1992 CO., LTD.</t>
  </si>
  <si>
    <t xml:space="preserve">     - THAI Q.P. CO., LTD.</t>
  </si>
  <si>
    <t xml:space="preserve">     - RAJA UCHINO CO., LTD.</t>
  </si>
  <si>
    <t>Equipment</t>
  </si>
  <si>
    <t>THAI OZUKA CO., LTD.</t>
  </si>
  <si>
    <t xml:space="preserve">     - THAI TAKEDA LACE CO., LTD.</t>
  </si>
  <si>
    <t xml:space="preserve">     - OSOTH INTER LABORATORIES CO., LTD.</t>
  </si>
  <si>
    <t xml:space="preserve">     - THAI LOTTE CO., LTD.</t>
  </si>
  <si>
    <t xml:space="preserve">     - SSDC (TIGERTEX) CO., LTD.</t>
  </si>
  <si>
    <t xml:space="preserve">     - SAHA ASIA PACIFIC CO., LTD.</t>
  </si>
  <si>
    <t>Total commitment</t>
  </si>
  <si>
    <t>Investment and others</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</si>
  <si>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</si>
  <si>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</si>
  <si>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</si>
  <si>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</si>
  <si>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</si>
  <si>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</si>
  <si>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</si>
  <si>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</si>
  <si>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</si>
  <si>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Debentures</t>
  </si>
  <si>
    <t>Debentures - net</t>
  </si>
  <si>
    <t xml:space="preserve">     Related companies </t>
  </si>
  <si>
    <t xml:space="preserve">          Note : Relationship</t>
  </si>
  <si>
    <t xml:space="preserve">                    A  Shareholding by the Company</t>
  </si>
  <si>
    <t>D  Loan given by the Company</t>
  </si>
  <si>
    <t>E  Inter - company trading</t>
  </si>
  <si>
    <r>
      <t>Less</t>
    </r>
    <r>
      <rPr>
        <sz val="16"/>
        <rFont val="AngsanaUPC"/>
        <family val="1"/>
      </rPr>
      <t xml:space="preserve"> Current portion of long - term debts</t>
    </r>
  </si>
  <si>
    <t>-</t>
  </si>
  <si>
    <t xml:space="preserve">                    C  Guaranteed by the Company</t>
  </si>
  <si>
    <t>(%)</t>
  </si>
  <si>
    <t>Distributor</t>
  </si>
  <si>
    <t>Security</t>
  </si>
  <si>
    <t>system</t>
  </si>
  <si>
    <t>Instant noodles</t>
  </si>
  <si>
    <t>Bakery</t>
  </si>
  <si>
    <t>Motorcycle</t>
  </si>
  <si>
    <t>accessories</t>
  </si>
  <si>
    <t xml:space="preserve">Embroidered </t>
  </si>
  <si>
    <t>Clothes</t>
  </si>
  <si>
    <t>parts</t>
  </si>
  <si>
    <t xml:space="preserve">Cosmetic </t>
  </si>
  <si>
    <t>Golf course</t>
  </si>
  <si>
    <t xml:space="preserve">TEXTILE PRESTIGE PUBLIC </t>
  </si>
  <si>
    <t xml:space="preserve">       COMPANY LIMITED</t>
  </si>
  <si>
    <t>Mass media</t>
  </si>
  <si>
    <t>Elastic Bands</t>
  </si>
  <si>
    <t>Product</t>
  </si>
  <si>
    <t>by rice</t>
  </si>
  <si>
    <t>Textile and</t>
  </si>
  <si>
    <t>tailor equipment</t>
  </si>
  <si>
    <t>Men's underwear</t>
  </si>
  <si>
    <t>window frams</t>
  </si>
  <si>
    <t>Hire purchase</t>
  </si>
  <si>
    <t>Textile</t>
  </si>
  <si>
    <t>Car cushioned cloth</t>
  </si>
  <si>
    <t xml:space="preserve">and retailer </t>
  </si>
  <si>
    <t xml:space="preserve">Distributor </t>
  </si>
  <si>
    <t>White</t>
  </si>
  <si>
    <t>noodles</t>
  </si>
  <si>
    <t>University</t>
  </si>
  <si>
    <t>Piece of</t>
  </si>
  <si>
    <t>Entertainment</t>
  </si>
  <si>
    <t>solution</t>
  </si>
  <si>
    <t>Herbal</t>
  </si>
  <si>
    <t>Language</t>
  </si>
  <si>
    <t>traning school</t>
  </si>
  <si>
    <t>Bowling</t>
  </si>
  <si>
    <t xml:space="preserve">       Y 30,000</t>
  </si>
  <si>
    <t xml:space="preserve">          LOGISTICS CO., LTD.</t>
  </si>
  <si>
    <t>Electric</t>
  </si>
  <si>
    <t>Product  lace</t>
  </si>
  <si>
    <t>circuit</t>
  </si>
  <si>
    <t xml:space="preserve">     (Less)  Provision for loss on decrease of investment</t>
  </si>
  <si>
    <t xml:space="preserve">GUANGDONG XIEZHONG GARMENT </t>
  </si>
  <si>
    <t>Environment</t>
  </si>
  <si>
    <t xml:space="preserve">         Long - term loans</t>
  </si>
  <si>
    <t xml:space="preserve">     (Less)  Provision for loss on decrease capital of investment</t>
  </si>
  <si>
    <t>Loans to related companies</t>
  </si>
  <si>
    <t>Loans from related companies</t>
  </si>
  <si>
    <t xml:space="preserve">Beauty Service </t>
  </si>
  <si>
    <t>Spandex</t>
  </si>
  <si>
    <t>THAI BUNKA FASHION</t>
  </si>
  <si>
    <t>A, B,  E</t>
  </si>
  <si>
    <t xml:space="preserve">SUNLOTS ENTERPRISE (THAILAND) </t>
  </si>
  <si>
    <t xml:space="preserve">          Expenses</t>
  </si>
  <si>
    <t>Cost of electricity and steam</t>
  </si>
  <si>
    <t>Security expense</t>
  </si>
  <si>
    <t>Waste water treatment</t>
  </si>
  <si>
    <t>Development expenses</t>
  </si>
  <si>
    <t>Water filtration expenses</t>
  </si>
  <si>
    <t>Analysis water expenses</t>
  </si>
  <si>
    <t>Exhibition expenses</t>
  </si>
  <si>
    <t>Rented car expenses</t>
  </si>
  <si>
    <t>Other expenses</t>
  </si>
  <si>
    <t>Interest expense</t>
  </si>
  <si>
    <t>Insurance premium</t>
  </si>
  <si>
    <t>- 15 -</t>
  </si>
  <si>
    <t>Leathern cloth</t>
  </si>
  <si>
    <t xml:space="preserve">     Property, plant and equipment </t>
  </si>
  <si>
    <t xml:space="preserve">     Net profit </t>
  </si>
  <si>
    <t xml:space="preserve">     - T.U.C.  ELASTIC CO., LTD.</t>
  </si>
  <si>
    <t xml:space="preserve">     - KEWPIE (THAILAND) CO., LTD. </t>
  </si>
  <si>
    <t xml:space="preserve">                     Note : Relationship</t>
  </si>
  <si>
    <t xml:space="preserve">                     A  Shareholding by the Company</t>
  </si>
  <si>
    <t xml:space="preserve">                     B  Directorship</t>
  </si>
  <si>
    <t xml:space="preserve">                     C  Guaranteed by the Company</t>
  </si>
  <si>
    <t xml:space="preserve">Goods reserch and </t>
  </si>
  <si>
    <t>1</t>
  </si>
  <si>
    <t>2</t>
  </si>
  <si>
    <t>3</t>
  </si>
  <si>
    <t>4</t>
  </si>
  <si>
    <t xml:space="preserve">                 -</t>
  </si>
  <si>
    <t>5</t>
  </si>
  <si>
    <t>A,  E</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</si>
  <si>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</si>
  <si>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</si>
  <si>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</si>
  <si>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</si>
  <si>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</si>
  <si>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</si>
  <si>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</si>
  <si>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</si>
  <si>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</si>
  <si>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</si>
  <si>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</si>
  <si>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</si>
  <si>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</si>
  <si>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</si>
  <si>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</si>
  <si>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</si>
  <si>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</si>
  <si>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</si>
  <si>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</si>
  <si>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</si>
  <si>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</si>
  <si>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</si>
  <si>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</si>
  <si>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</si>
  <si>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</si>
  <si>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</si>
  <si>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S.S.D.C (TIGERTEX) </t>
  </si>
  <si>
    <t>32</t>
  </si>
  <si>
    <t>33</t>
  </si>
  <si>
    <t>34</t>
  </si>
  <si>
    <t>A,C, E</t>
  </si>
  <si>
    <t>35</t>
  </si>
  <si>
    <t>36</t>
  </si>
  <si>
    <t>37</t>
  </si>
  <si>
    <t>38</t>
  </si>
  <si>
    <t>39</t>
  </si>
  <si>
    <t>40</t>
  </si>
  <si>
    <t>41</t>
  </si>
  <si>
    <t>42</t>
  </si>
  <si>
    <t>43</t>
  </si>
  <si>
    <t>44</t>
  </si>
  <si>
    <t xml:space="preserve">KEWPIE (THAILAND) </t>
  </si>
  <si>
    <t>45</t>
  </si>
  <si>
    <t>46</t>
  </si>
  <si>
    <t>47</t>
  </si>
  <si>
    <t>48</t>
  </si>
  <si>
    <t>49</t>
  </si>
  <si>
    <t>50</t>
  </si>
  <si>
    <t>51</t>
  </si>
  <si>
    <t>52</t>
  </si>
  <si>
    <t>53</t>
  </si>
  <si>
    <t>QB (THAILAND) CO., LTD.</t>
  </si>
  <si>
    <t>Beauty salon</t>
  </si>
  <si>
    <t>54</t>
  </si>
  <si>
    <t xml:space="preserve">SRIRACHA BSC BOWLING </t>
  </si>
  <si>
    <t xml:space="preserve">Bowling </t>
  </si>
  <si>
    <t>55</t>
  </si>
  <si>
    <t xml:space="preserve">MIT PATHANA HOME </t>
  </si>
  <si>
    <t xml:space="preserve">          SHOPPING CO., LTD.</t>
  </si>
  <si>
    <t>Sale</t>
  </si>
  <si>
    <t xml:space="preserve">DOME COMPOSITES </t>
  </si>
  <si>
    <t>Cars</t>
  </si>
  <si>
    <t>Composite</t>
  </si>
  <si>
    <t>2006</t>
  </si>
  <si>
    <t xml:space="preserve">PRESIDENT RICE PRODUCT </t>
  </si>
  <si>
    <t xml:space="preserve">KONICA MINOLTA PHOTOCHEM </t>
  </si>
  <si>
    <t xml:space="preserve">WINSOR PARK AND GOLF CLUB </t>
  </si>
  <si>
    <t xml:space="preserve">          CO., LTD. (FORMERLY NAMED </t>
  </si>
  <si>
    <t>KYOSHUN CO.,  LTD.</t>
  </si>
  <si>
    <t xml:space="preserve">          Increase</t>
  </si>
  <si>
    <t xml:space="preserve">          Decrease</t>
  </si>
  <si>
    <t xml:space="preserve">     - ASPO COMP (THAILAND) CO., LTD.</t>
  </si>
  <si>
    <t>Treatment income</t>
  </si>
  <si>
    <t xml:space="preserve">ASPO COMP (THAILAND) CO., LTD. </t>
  </si>
  <si>
    <t xml:space="preserve">       (THAILAND)  CO., LTD).</t>
  </si>
  <si>
    <t xml:space="preserve">     (Less) Provision for impairment loss</t>
  </si>
  <si>
    <t>56</t>
  </si>
  <si>
    <t xml:space="preserve">     Loss on impairment of securities</t>
  </si>
  <si>
    <t>Electricity</t>
  </si>
  <si>
    <t>Y 34,433</t>
  </si>
  <si>
    <t>As at December 31, 2006</t>
  </si>
  <si>
    <t xml:space="preserve">     Paid - up share capital  </t>
  </si>
  <si>
    <t xml:space="preserve">Paid - up share capital </t>
  </si>
  <si>
    <t xml:space="preserve">Percentage of  investment </t>
  </si>
  <si>
    <t>O.C.C PLC.</t>
  </si>
  <si>
    <t>FIVE STAR PLUS, CO.,  LTD.</t>
  </si>
  <si>
    <t>SUN COLOR CO., LTD.</t>
  </si>
  <si>
    <t>I &amp; I (ITOKIN ICC) PTE.</t>
  </si>
  <si>
    <t xml:space="preserve">          As at December 31, 2006</t>
  </si>
  <si>
    <r>
      <t xml:space="preserve">                  </t>
    </r>
    <r>
      <rPr>
        <u val="single"/>
        <sz val="16"/>
        <rFont val="AngsanaUPC"/>
        <family val="1"/>
      </rPr>
      <t xml:space="preserve">Less </t>
    </r>
    <r>
      <rPr>
        <sz val="16"/>
        <rFont val="AngsanaUPC"/>
        <family val="1"/>
      </rPr>
      <t xml:space="preserve"> Current portion of long - term debt</t>
    </r>
  </si>
  <si>
    <t xml:space="preserve">                  Long - term loans - net</t>
  </si>
  <si>
    <t xml:space="preserve">          (Formerly named P.C.B. CENTER (THAILAND) CO., LTD.)</t>
  </si>
  <si>
    <t>(Baht : Thousand )</t>
  </si>
  <si>
    <t xml:space="preserve">               Branch 1     Located    at   999    Moo  11,    Sukhapiban   8     Road,    Tambon   Nong-Kham,   Amphur  Sriracha, </t>
  </si>
  <si>
    <t xml:space="preserve">                                   Cholburi Province</t>
  </si>
  <si>
    <t xml:space="preserve">               Branch 2     Located  at  1  Moo  5,   Suwannasorn   Road,    Tambon   Non-si,    Amphur  Kabinburi,   Prachinburi </t>
  </si>
  <si>
    <t xml:space="preserve">               Branch 3     Located  at  189   Moo 15,  By-Pass  Lamphun-Pasang   Road,  Amphur  Mueng,  Lamphun Province</t>
  </si>
  <si>
    <t xml:space="preserve">                PANYA PARK CO., LTD.)  </t>
  </si>
  <si>
    <t xml:space="preserve">         Banks</t>
  </si>
  <si>
    <t xml:space="preserve">                  Loans</t>
  </si>
  <si>
    <t xml:space="preserve">     as follows :</t>
  </si>
  <si>
    <t>December 31, 2006</t>
  </si>
  <si>
    <t>7.  INVESTMENT UNDER EQUITY /COST METHOD - AFFILIATED COMPANIES</t>
  </si>
  <si>
    <t>Type  of business</t>
  </si>
  <si>
    <t>Paid-up capital</t>
  </si>
  <si>
    <t xml:space="preserve">S. APPAREL </t>
  </si>
  <si>
    <t>- 4 -</t>
  </si>
  <si>
    <t>8.  INVESTMENT IN RELATED PARTIES</t>
  </si>
  <si>
    <t xml:space="preserve">     8.1  Investment in securities available for sales</t>
  </si>
  <si>
    <t>- 5 -</t>
  </si>
  <si>
    <t xml:space="preserve">      8.2  General investment (continued)</t>
  </si>
  <si>
    <t xml:space="preserve">     8.2  General Investment</t>
  </si>
  <si>
    <t xml:space="preserve">     8.2.  General investments (continued)</t>
  </si>
  <si>
    <t>- 6 -</t>
  </si>
  <si>
    <t>9.  OTHER LONG - TERM INVESTMENTS</t>
  </si>
  <si>
    <t xml:space="preserve">      9.1  Investment in securities available for sales</t>
  </si>
  <si>
    <t xml:space="preserve">     9.2  General investment </t>
  </si>
  <si>
    <t xml:space="preserve">     9.2  Other long-term investments (continued)</t>
  </si>
  <si>
    <t xml:space="preserve">     9.2   Other long-term investments (continued)</t>
  </si>
  <si>
    <t>SIAM  AUTOBACS CO., LTD.</t>
  </si>
  <si>
    <t xml:space="preserve"> - 13 -</t>
  </si>
  <si>
    <t>10.  REAL ESTATE FOR SALE</t>
  </si>
  <si>
    <t xml:space="preserve">       10.1   Land in industrial parks in Saha Pathana Inter - Holding Public Company Limited are as follows :</t>
  </si>
  <si>
    <t xml:space="preserve">       10.2   Other land are detailed as follows:</t>
  </si>
  <si>
    <t xml:space="preserve"> - 14 -</t>
  </si>
  <si>
    <t>11.  PROPERTY, PLANT AND EQUIPMENT</t>
  </si>
  <si>
    <t xml:space="preserve">     Accumulated depreciation</t>
  </si>
  <si>
    <t>12.   BANK OVERDRAFTS AND LOANS FROM BANKS AND FINANCIAL INSTITUTIONS</t>
  </si>
  <si>
    <t xml:space="preserve">13.  LONG-TERM LOANS </t>
  </si>
  <si>
    <t xml:space="preserve"> - 16 -</t>
  </si>
  <si>
    <t xml:space="preserve">       each,  commencing on June 30, 2006 and ending on June 30, 2008 without collateral.</t>
  </si>
  <si>
    <t xml:space="preserve">       paid on monthly basis.  The  principal repayment will be made 5 semi - annually installments amount of  Baht 60 million  </t>
  </si>
  <si>
    <t>14.  LONG - TERM LOANS FROM RELATED PERSONS</t>
  </si>
  <si>
    <t xml:space="preserve">       loan repayment  will be made on February 1 and 18, 2008.</t>
  </si>
  <si>
    <t xml:space="preserve">       notes issuing 4 bills amount of Baht 200 million,  matured  in  three  years at the  interest  rate of 4.50%  per  annum. The </t>
  </si>
  <si>
    <t xml:space="preserve">15.  DEBENTURES </t>
  </si>
  <si>
    <t xml:space="preserve">          Retained earnings</t>
  </si>
  <si>
    <t xml:space="preserve">          Dividend received</t>
  </si>
  <si>
    <t xml:space="preserve">          Net profit</t>
  </si>
  <si>
    <t xml:space="preserve">- 17 - </t>
  </si>
  <si>
    <t>2007</t>
  </si>
  <si>
    <t>16. CHANGE IN ACCOUNTING POLICY FOR INVESTMENT IN SUBSIDIARIES AND ASSOCIATES</t>
  </si>
  <si>
    <t>LION CORPORATION (JAPAN)</t>
  </si>
  <si>
    <t>- 11 -</t>
  </si>
  <si>
    <t xml:space="preserve">                   Total</t>
  </si>
  <si>
    <t>- 19 -</t>
  </si>
  <si>
    <t xml:space="preserve">                            This agreements  is the  reciprocal contract which either  of  parties has to perform according to the agreement.</t>
  </si>
  <si>
    <t>AND AS AT DECEMBER 31, 2006 (AUDITED)</t>
  </si>
  <si>
    <t xml:space="preserve">     1.1  These  financial  statements  have been  prepared in conformity  with  the  generally  accepted  accounting principles</t>
  </si>
  <si>
    <t xml:space="preserve">             "The abbreviate items must be shown in the financial statements".</t>
  </si>
  <si>
    <t xml:space="preserve">             11, 2006 and November 3, 2006, respectively requested to amend  the Accounting Standards  no. 44  "Consolidated </t>
  </si>
  <si>
    <t xml:space="preserve">             Financial Statements and Accounting for  Investments in Subsidiaries" and no. 45  "Accounting  for  Investments in </t>
  </si>
  <si>
    <t xml:space="preserve">     1.3  Notes  to  interim  financial  statements  have  been  prepared  in  conformity with  the Accounting  Standards  no. 41  </t>
  </si>
  <si>
    <t xml:space="preserve">             "Interim Financial Statements" for the purpose to provide an update information on the latest complete set of annual </t>
  </si>
  <si>
    <t xml:space="preserve">             financial statements.  Accordingly, it focuses  on  new  activities,  events,  and circumstances  and  does  not duplicate </t>
  </si>
  <si>
    <t xml:space="preserve">             information previously reported.  However,  the  balance  sheets,  statements  of  income,  statements  of  changes  in </t>
  </si>
  <si>
    <t xml:space="preserve">             shareholders' equity and statements of cash flows are presented  the  same  as  previous  annual  financial  statements.  </t>
  </si>
  <si>
    <t xml:space="preserve">             Therefore, this interim financial statements should access to the most recent annual financial statements.</t>
  </si>
  <si>
    <t xml:space="preserve">               Saha  Pathana  Inter-Holding Public Company Limited  was  registered  as a  public  company  limited  on which is </t>
  </si>
  <si>
    <t xml:space="preserve">     follows:</t>
  </si>
  <si>
    <t>3.  ACCOUNTING POLICY</t>
  </si>
  <si>
    <t>- 24 -</t>
  </si>
  <si>
    <t xml:space="preserve">      as similar to other parties.  </t>
  </si>
  <si>
    <t xml:space="preserve">     Segment liabilities</t>
  </si>
  <si>
    <t xml:space="preserve">     Non-segment liabilities</t>
  </si>
  <si>
    <t xml:space="preserve">     Total liabilities</t>
  </si>
  <si>
    <t>Facility income</t>
  </si>
  <si>
    <t>INTERNATIONAL LABORATORIES CORP., LTD.</t>
  </si>
  <si>
    <t>THAI KAMAYA CO., LTD.</t>
  </si>
  <si>
    <t>Center</t>
  </si>
  <si>
    <t>SHISEIDO PROFESSIONAL</t>
  </si>
  <si>
    <t xml:space="preserve">     - MORGAN DE TOI (THAILAND) LIMITED</t>
  </si>
  <si>
    <t>Director' s near relative</t>
  </si>
  <si>
    <t>SIAM DCM CO., LTD.</t>
  </si>
  <si>
    <t xml:space="preserve">     - THAI ASAHI KASEI SPANDEX CO., LTD.</t>
  </si>
  <si>
    <t>Rent and services</t>
  </si>
  <si>
    <t>Company names</t>
  </si>
  <si>
    <t xml:space="preserve"> - 3 -</t>
  </si>
  <si>
    <t>Company  names</t>
  </si>
  <si>
    <t xml:space="preserve">      Less  Provision for impairment loss</t>
  </si>
  <si>
    <t xml:space="preserve">                The Company  has long - term loans  with  banks  and  financial  institutions as follows :</t>
  </si>
  <si>
    <t xml:space="preserve">          Assets/Liabilities</t>
  </si>
  <si>
    <t>Accrued income</t>
  </si>
  <si>
    <t>Other  payables</t>
  </si>
  <si>
    <t>Accrued expenses and unearned revenue</t>
  </si>
  <si>
    <t>Accrued interest</t>
  </si>
  <si>
    <t xml:space="preserve">          Revenues</t>
  </si>
  <si>
    <t>Guarantee income</t>
  </si>
  <si>
    <t>Electricity and steam income</t>
  </si>
  <si>
    <t>Royalties income</t>
  </si>
  <si>
    <t>Consulting income</t>
  </si>
  <si>
    <t>Rental income</t>
  </si>
  <si>
    <t>Water income</t>
  </si>
  <si>
    <t>Interest income</t>
  </si>
  <si>
    <t>Dividend income</t>
  </si>
  <si>
    <t>Other income</t>
  </si>
  <si>
    <t xml:space="preserve">               Total investment - other companies</t>
  </si>
  <si>
    <t>A, B, C, D, E</t>
  </si>
  <si>
    <t xml:space="preserve">                    B  Directorship</t>
  </si>
  <si>
    <t>THAI TOMADO CO., LTD.</t>
  </si>
  <si>
    <t xml:space="preserve">S&amp;J INTERNATIONAL </t>
  </si>
  <si>
    <t xml:space="preserve">       ENTERPRISE PLC.</t>
  </si>
  <si>
    <t xml:space="preserve">     Total investment in securities available for sales - related parties</t>
  </si>
  <si>
    <t xml:space="preserve">     Total general investment - related parties</t>
  </si>
  <si>
    <t xml:space="preserve">                     Total investment - related parties</t>
  </si>
  <si>
    <t>US$290</t>
  </si>
  <si>
    <t>THAI NAXIS CO., LTD.</t>
  </si>
  <si>
    <t>A, B, C, E</t>
  </si>
  <si>
    <t>A, B</t>
  </si>
  <si>
    <t>A, B, C</t>
  </si>
  <si>
    <t xml:space="preserve">     and sold to related and other companies.</t>
  </si>
  <si>
    <t xml:space="preserve">The Company has significant transaction with related companies. These companies are related through common </t>
  </si>
  <si>
    <t xml:space="preserve">               Cash on hand</t>
  </si>
  <si>
    <t xml:space="preserve">               Current accounts</t>
  </si>
  <si>
    <t xml:space="preserve">               Savings deposit</t>
  </si>
  <si>
    <t xml:space="preserve">SAHACOGEN (CHONBURI) </t>
  </si>
  <si>
    <t xml:space="preserve">TIGER DISTRIBUTION AND </t>
  </si>
  <si>
    <t xml:space="preserve">      Less  Provision for </t>
  </si>
  <si>
    <t xml:space="preserve">             impairment loss</t>
  </si>
  <si>
    <t>- 8 -</t>
  </si>
  <si>
    <t>- 9 -</t>
  </si>
  <si>
    <t>- 10 -</t>
  </si>
  <si>
    <t>Women's wear</t>
  </si>
  <si>
    <t>Woven lining</t>
  </si>
  <si>
    <t>eucalyptus wood</t>
  </si>
  <si>
    <t>Frozen food</t>
  </si>
  <si>
    <t>Juice products</t>
  </si>
  <si>
    <t xml:space="preserve">                    -</t>
  </si>
  <si>
    <t>Cubic</t>
  </si>
  <si>
    <t>Printing</t>
  </si>
  <si>
    <t>ICESKET</t>
  </si>
  <si>
    <t xml:space="preserve">Type of </t>
  </si>
  <si>
    <t>business</t>
  </si>
  <si>
    <t>Cosmetic</t>
  </si>
  <si>
    <t>Consumer</t>
  </si>
  <si>
    <t>product</t>
  </si>
  <si>
    <t>products</t>
  </si>
  <si>
    <t>Sock</t>
  </si>
  <si>
    <t xml:space="preserve">     (Add) Unrealized gain from adjust fair value</t>
  </si>
  <si>
    <t xml:space="preserve">BANGKOK ATHLETIC </t>
  </si>
  <si>
    <t xml:space="preserve">       CO., LTD.</t>
  </si>
  <si>
    <t xml:space="preserve">SRIRACHA TRANSPORT </t>
  </si>
  <si>
    <t xml:space="preserve">THAI TAKEDA LACE </t>
  </si>
  <si>
    <t xml:space="preserve">TOTAL WAY IMAGE </t>
  </si>
  <si>
    <t xml:space="preserve">GRAND STAR INDUSTRY </t>
  </si>
  <si>
    <t xml:space="preserve">INTERNATIONAL COMMERCIAL </t>
  </si>
  <si>
    <t xml:space="preserve">PATTAYA MANUFACTURING </t>
  </si>
  <si>
    <t>Sport ware</t>
  </si>
  <si>
    <t>Transportation</t>
  </si>
  <si>
    <t>Glass</t>
  </si>
  <si>
    <t>Accessories</t>
  </si>
  <si>
    <t>Direct sale</t>
  </si>
  <si>
    <t>appliances</t>
  </si>
  <si>
    <t xml:space="preserve">       ELECTRONICS CO., LTD.</t>
  </si>
  <si>
    <t xml:space="preserve">THAI SUMSUNG  </t>
  </si>
  <si>
    <t xml:space="preserve">Electrical </t>
  </si>
  <si>
    <t xml:space="preserve">THAI SECOM PITAKKIT </t>
  </si>
  <si>
    <t xml:space="preserve">BETTER WAY (THAILAND) </t>
  </si>
  <si>
    <t xml:space="preserve">BANGKOK TOKYO SOCKS </t>
  </si>
  <si>
    <t xml:space="preserve">THAI SPORT GARMENT </t>
  </si>
  <si>
    <t xml:space="preserve">NISSIN FOODS </t>
  </si>
  <si>
    <t xml:space="preserve">       (THAILAND) CO., LTD.</t>
  </si>
  <si>
    <t xml:space="preserve">VALUE ADDED TEXTILE </t>
  </si>
  <si>
    <t xml:space="preserve">THAI CUBIC TECHNOLOGY </t>
  </si>
  <si>
    <t xml:space="preserve">ADVANCE MICRO TECH </t>
  </si>
  <si>
    <t>Spining</t>
  </si>
  <si>
    <t>Socks</t>
  </si>
  <si>
    <t>processing</t>
  </si>
  <si>
    <t>Cotton towels</t>
  </si>
  <si>
    <t>Dyeing</t>
  </si>
  <si>
    <t>Gewing gum</t>
  </si>
  <si>
    <t>Electronic</t>
  </si>
  <si>
    <t>Medicines</t>
  </si>
  <si>
    <t xml:space="preserve">OSOTH INTER. LABORATORIES </t>
  </si>
  <si>
    <t xml:space="preserve">Plastic </t>
  </si>
  <si>
    <t>injection</t>
  </si>
  <si>
    <t>electronics</t>
  </si>
  <si>
    <t xml:space="preserve">SIAM SAMSUNG ASSURANCE </t>
  </si>
  <si>
    <t>Insurance</t>
  </si>
  <si>
    <t xml:space="preserve">HUA THOR (THAILAND) </t>
  </si>
  <si>
    <t>Medical</t>
  </si>
  <si>
    <t xml:space="preserve">       PLC.</t>
  </si>
  <si>
    <t>current</t>
  </si>
  <si>
    <t xml:space="preserve">     Total</t>
  </si>
  <si>
    <t xml:space="preserve">     (Less)  Provision for impairment loss</t>
  </si>
  <si>
    <t xml:space="preserve">PEOPLES GARMENT PUBLIC </t>
  </si>
  <si>
    <t xml:space="preserve">FAR EAST DDB PUBLIC </t>
  </si>
  <si>
    <t xml:space="preserve">NEW PLUS KNITTING PUBLIC </t>
  </si>
  <si>
    <t xml:space="preserve">       PUBLIC COMPANY </t>
  </si>
  <si>
    <t xml:space="preserve">THAI TORE TEXTILEMILLED </t>
  </si>
  <si>
    <t xml:space="preserve">SAHA UNION PUBLIC </t>
  </si>
  <si>
    <t xml:space="preserve">UNION PIONEER PUBLIC </t>
  </si>
  <si>
    <t xml:space="preserve">DAIDOMON GROUP PUBLIC </t>
  </si>
  <si>
    <t xml:space="preserve">PRESIDENT  BAKERY PUBLIC </t>
  </si>
  <si>
    <t xml:space="preserve">NATION MULTIMEDIA GROUP </t>
  </si>
  <si>
    <t xml:space="preserve">       LIMITED</t>
  </si>
  <si>
    <t xml:space="preserve">     Add  Unrealized gain from adjust fair value</t>
  </si>
  <si>
    <t xml:space="preserve">     Total investment in securities available for sales - other companies</t>
  </si>
  <si>
    <t xml:space="preserve">NEW CITY (BANGKOK) </t>
  </si>
  <si>
    <t xml:space="preserve">Consumer </t>
  </si>
  <si>
    <t>Lace</t>
  </si>
  <si>
    <t>Advertising</t>
  </si>
  <si>
    <t>Spinning</t>
  </si>
  <si>
    <t>Restaurant</t>
  </si>
  <si>
    <t>Hotel</t>
  </si>
  <si>
    <t xml:space="preserve">SAHA UBOL NAKORN </t>
  </si>
  <si>
    <t>park</t>
  </si>
  <si>
    <t xml:space="preserve">Industrial </t>
  </si>
  <si>
    <t xml:space="preserve">C.V.V HOTEL BUSINESS </t>
  </si>
  <si>
    <t xml:space="preserve">SOUTHERN RUBBER </t>
  </si>
  <si>
    <t xml:space="preserve">TOYO TEXTILE THAI </t>
  </si>
  <si>
    <t xml:space="preserve">EASTERN RUBBER </t>
  </si>
  <si>
    <t xml:space="preserve">INTERNATIONAL LEATHER </t>
  </si>
  <si>
    <t xml:space="preserve">       FASHION CO., LTD.</t>
  </si>
  <si>
    <t xml:space="preserve">SAHA RATTANA NAKORN </t>
  </si>
  <si>
    <t xml:space="preserve">K.COMMERCIAL &amp; </t>
  </si>
  <si>
    <t xml:space="preserve">       CONSTRUCTION </t>
  </si>
  <si>
    <t xml:space="preserve">THAI SANWA FOODS </t>
  </si>
  <si>
    <t xml:space="preserve">       INDUSTRIAL CO., LTD.</t>
  </si>
  <si>
    <t>Latex</t>
  </si>
  <si>
    <t>development</t>
  </si>
  <si>
    <t>Rubber</t>
  </si>
  <si>
    <t>Paper  boxes</t>
  </si>
  <si>
    <t>Spining,dyeing</t>
  </si>
  <si>
    <t>Leather</t>
  </si>
  <si>
    <t>Leasing</t>
  </si>
  <si>
    <t>Food</t>
  </si>
  <si>
    <t>Milk</t>
  </si>
  <si>
    <t>Label</t>
  </si>
  <si>
    <t>Sauce</t>
  </si>
  <si>
    <t xml:space="preserve">MOLTEN ASIA POLYMER </t>
  </si>
  <si>
    <t xml:space="preserve">       PRODUCTS CO., LTD.</t>
  </si>
  <si>
    <t xml:space="preserve">INTERNATION KNITING MILLS </t>
  </si>
  <si>
    <t xml:space="preserve">SUNRISE GARMENT </t>
  </si>
  <si>
    <t xml:space="preserve">MOLTEN (THAILAND) </t>
  </si>
  <si>
    <t xml:space="preserve">SAMPAN TRAMITR </t>
  </si>
  <si>
    <t xml:space="preserve">U.B. HAWORTH (THAILAND) </t>
  </si>
  <si>
    <t xml:space="preserve">P.T.MESAPRO INTERNATIONAL </t>
  </si>
  <si>
    <t xml:space="preserve">MEKHONG DELTA </t>
  </si>
  <si>
    <t xml:space="preserve">       SUCCESS VENTURE </t>
  </si>
  <si>
    <t>part for car</t>
  </si>
  <si>
    <t xml:space="preserve"> KNIT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</si>
</sst>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00_);_(* \(#,##0.00\);_(* &quot;-&quot;??_);_(@_)"/>
    <numFmt numFmtId="188" formatCode="#,##0_);[Red]\(#,##0.00\)"/>
    <numFmt numFmtId="189" formatCode="#,##0.00_);[Black]\(#,##0.00\)"/>
    <numFmt numFmtId="190" formatCode="#,##0.00_);[Black]\(#,##0.00\)\ "/>
    <numFmt numFmtId="191" formatCode="#,##0_);[Black]\(#,##0\)"/>
    <numFmt numFmtId="192" formatCode="#,##0.00_);[Red]\(#,##0.0000\)"/>
    <numFmt numFmtId="193" formatCode="#,##0\);\(#,##0\)"/>
    <numFmt numFmtId="194" formatCode="#,##0\ ;[Red]\(#,##0\)"/>
    <numFmt numFmtId="195" formatCode="#,##0.00\ ;[Red]\(#,##0.00\)"/>
    <numFmt numFmtId="196" formatCode="#,##0.00_);[Red]\(#,##0.0\)"/>
    <numFmt numFmtId="197" formatCode="#,##0.00_);[Blue]\(#,##0.00\)"/>
    <numFmt numFmtId="198" formatCode="#,##0_);[Blue]\(#,##0\)"/>
    <numFmt numFmtId="199" formatCode="_-* #,##0_-;\-* #,##0_-;_-* &quot;-&quot;??_-;_-@_-"/>
    <numFmt numFmtId="200" formatCode="\t&quot;฿&quot;#,##0.00_);\(#,##0.00\)"/>
    <numFmt numFmtId="201" formatCode="#,##0.00\ ;\(#,##0.00\)\ "/>
    <numFmt numFmtId="202" formatCode="#,##0_);\(#,###\)"/>
    <numFmt numFmtId="203" formatCode="#,##0.00_);\(#,##0.00\)"/>
    <numFmt numFmtId="204" formatCode="#,##0.00;\(#,##0.00\)"/>
  </numFmts>
  <fonts count="24">
    <font>
      <sz val="14"/>
      <name val="Cordia New"/>
      <family val="0"/>
    </font>
    <font>
      <sz val="12"/>
      <name val="Helv"/>
      <family val="0"/>
    </font>
    <font>
      <sz val="16"/>
      <name val="AngsanaUPC"/>
      <family val="1"/>
    </font>
    <font>
      <b/>
      <sz val="16"/>
      <name val="AngsanaUPC"/>
      <family val="1"/>
    </font>
    <font>
      <sz val="16"/>
      <color indexed="15"/>
      <name val="AngsanaUPC"/>
      <family val="1"/>
    </font>
    <font>
      <u val="single"/>
      <sz val="16"/>
      <name val="AngsanaUPC"/>
      <family val="1"/>
    </font>
    <font>
      <sz val="16"/>
      <name val="Cordia New"/>
      <family val="0"/>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sz val="15"/>
      <name val="AngsanaUPC"/>
      <family val="1"/>
    </font>
    <font>
      <b/>
      <sz val="13"/>
      <name val="AngsanaUPC"/>
      <family val="1"/>
    </font>
    <font>
      <sz val="13"/>
      <name val="AngsanaUPC"/>
      <family val="1"/>
    </font>
    <font>
      <u val="single"/>
      <sz val="13.3"/>
      <color indexed="12"/>
      <name val="Cordia New"/>
      <family val="0"/>
    </font>
    <font>
      <u val="single"/>
      <sz val="13.3"/>
      <color indexed="36"/>
      <name val="Cordia New"/>
      <family val="0"/>
    </font>
    <font>
      <sz val="14.5"/>
      <name val="AngsanaUPC"/>
      <family val="1"/>
    </font>
    <font>
      <sz val="8"/>
      <name val="Cordia New"/>
      <family val="0"/>
    </font>
    <font>
      <sz val="12"/>
      <name val="Angsana New"/>
      <family val="1"/>
    </font>
    <font>
      <sz val="16"/>
      <name val="Angsana New"/>
      <family val="1"/>
    </font>
    <font>
      <b/>
      <sz val="16"/>
      <name val="Angsana New"/>
      <family val="1"/>
    </font>
    <font>
      <b/>
      <sz val="10"/>
      <name val="AngsanaUPC"/>
      <family val="1"/>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9" fontId="1" fillId="0" borderId="0">
      <alignment/>
      <protection/>
    </xf>
    <xf numFmtId="9" fontId="0" fillId="0" borderId="0" applyFont="0" applyFill="0" applyBorder="0" applyAlignment="0" applyProtection="0"/>
  </cellStyleXfs>
  <cellXfs count="331">
    <xf numFmtId="0" fontId="0" fillId="0" borderId="0" xfId="0" applyAlignment="1">
      <alignment/>
    </xf>
    <xf numFmtId="40" fontId="2" fillId="0" borderId="0" xfId="0" applyNumberFormat="1" applyFont="1" applyAlignment="1">
      <alignment/>
    </xf>
    <xf numFmtId="40" fontId="3" fillId="0" borderId="0" xfId="0" applyNumberFormat="1"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xf>
    <xf numFmtId="0" fontId="3" fillId="0" borderId="0" xfId="0" applyFont="1" applyAlignment="1">
      <alignment/>
    </xf>
    <xf numFmtId="43" fontId="2" fillId="0" borderId="0" xfId="15" applyFont="1" applyAlignment="1">
      <alignment/>
    </xf>
    <xf numFmtId="0" fontId="2" fillId="0" borderId="0" xfId="0" applyFont="1" applyAlignment="1">
      <alignment horizontal="center"/>
    </xf>
    <xf numFmtId="40" fontId="2" fillId="0" borderId="0" xfId="0" applyNumberFormat="1" applyFont="1" applyAlignment="1">
      <alignment horizontal="center"/>
    </xf>
    <xf numFmtId="40" fontId="2" fillId="0" borderId="1" xfId="0" applyNumberFormat="1" applyFont="1" applyBorder="1" applyAlignment="1">
      <alignment horizontal="center"/>
    </xf>
    <xf numFmtId="0" fontId="2" fillId="0" borderId="2" xfId="0" applyFont="1" applyBorder="1" applyAlignment="1">
      <alignment horizontal="center"/>
    </xf>
    <xf numFmtId="188" fontId="2" fillId="0" borderId="0" xfId="0" applyNumberFormat="1" applyFont="1" applyAlignment="1">
      <alignment/>
    </xf>
    <xf numFmtId="40" fontId="2" fillId="0" borderId="0" xfId="0" applyNumberFormat="1" applyFont="1" applyAlignment="1">
      <alignment/>
    </xf>
    <xf numFmtId="0" fontId="9" fillId="0" borderId="0" xfId="0" applyFont="1" applyAlignment="1">
      <alignment/>
    </xf>
    <xf numFmtId="40" fontId="9" fillId="0" borderId="0" xfId="0" applyNumberFormat="1" applyFont="1" applyAlignment="1">
      <alignment/>
    </xf>
    <xf numFmtId="188" fontId="9" fillId="0" borderId="0" xfId="0" applyNumberFormat="1" applyFont="1" applyAlignment="1">
      <alignment/>
    </xf>
    <xf numFmtId="191" fontId="9" fillId="0" borderId="0" xfId="0" applyNumberFormat="1" applyFont="1" applyAlignment="1">
      <alignment/>
    </xf>
    <xf numFmtId="0" fontId="2" fillId="0" borderId="0" xfId="0" applyFont="1" applyAlignment="1">
      <alignment horizontal="right"/>
    </xf>
    <xf numFmtId="38" fontId="2" fillId="0" borderId="0" xfId="0" applyNumberFormat="1" applyFont="1" applyAlignment="1">
      <alignment/>
    </xf>
    <xf numFmtId="38" fontId="3" fillId="0" borderId="0" xfId="0" applyNumberFormat="1" applyFont="1" applyAlignment="1">
      <alignment/>
    </xf>
    <xf numFmtId="38" fontId="2" fillId="0" borderId="2" xfId="0" applyNumberFormat="1" applyFont="1" applyBorder="1" applyAlignment="1">
      <alignment horizontal="centerContinuous"/>
    </xf>
    <xf numFmtId="1" fontId="2" fillId="0" borderId="0" xfId="0" applyNumberFormat="1" applyFont="1" applyAlignment="1">
      <alignment horizontal="center"/>
    </xf>
    <xf numFmtId="191" fontId="2" fillId="0" borderId="0" xfId="0" applyNumberFormat="1" applyFont="1" applyAlignment="1">
      <alignment/>
    </xf>
    <xf numFmtId="1" fontId="2" fillId="0" borderId="2" xfId="0" applyNumberFormat="1" applyFont="1" applyBorder="1" applyAlignment="1" quotePrefix="1">
      <alignment horizontal="center"/>
    </xf>
    <xf numFmtId="0" fontId="9" fillId="0" borderId="0" xfId="0" applyFont="1" applyBorder="1" applyAlignment="1">
      <alignment horizontal="center"/>
    </xf>
    <xf numFmtId="43" fontId="9" fillId="0" borderId="0" xfId="15" applyNumberFormat="1" applyFont="1" applyBorder="1" applyAlignment="1">
      <alignment/>
    </xf>
    <xf numFmtId="43" fontId="9" fillId="0" borderId="0" xfId="15" applyFont="1" applyBorder="1" applyAlignment="1">
      <alignment/>
    </xf>
    <xf numFmtId="0" fontId="9" fillId="0" borderId="0" xfId="0" applyFont="1" applyAlignment="1">
      <alignment horizontal="center"/>
    </xf>
    <xf numFmtId="0" fontId="10" fillId="0" borderId="0" xfId="0" applyFont="1" applyBorder="1" applyAlignment="1">
      <alignment horizontal="centerContinuous" vertical="center"/>
    </xf>
    <xf numFmtId="38" fontId="2" fillId="0" borderId="0" xfId="0" applyNumberFormat="1" applyFont="1" applyAlignment="1">
      <alignment horizontal="centerContinuous"/>
    </xf>
    <xf numFmtId="38" fontId="2" fillId="0" borderId="0" xfId="0" applyNumberFormat="1" applyFont="1" applyAlignment="1">
      <alignment horizontal="center" vertical="center" textRotation="180"/>
    </xf>
    <xf numFmtId="38" fontId="2" fillId="0" borderId="0" xfId="0" applyNumberFormat="1" applyFont="1" applyBorder="1" applyAlignment="1">
      <alignment horizontal="centerContinuous"/>
    </xf>
    <xf numFmtId="1" fontId="2" fillId="0" borderId="0" xfId="0" applyNumberFormat="1" applyFont="1" applyBorder="1" applyAlignment="1">
      <alignment horizontal="center"/>
    </xf>
    <xf numFmtId="193" fontId="2" fillId="0" borderId="0" xfId="0" applyNumberFormat="1" applyFont="1" applyBorder="1" applyAlignment="1">
      <alignment/>
    </xf>
    <xf numFmtId="38" fontId="2" fillId="0" borderId="0" xfId="0" applyNumberFormat="1" applyFont="1" applyBorder="1" applyAlignment="1">
      <alignment/>
    </xf>
    <xf numFmtId="39" fontId="2" fillId="0" borderId="0" xfId="0" applyNumberFormat="1" applyFont="1" applyAlignment="1">
      <alignment/>
    </xf>
    <xf numFmtId="39" fontId="2" fillId="0" borderId="0" xfId="15" applyNumberFormat="1" applyFont="1" applyAlignment="1">
      <alignment/>
    </xf>
    <xf numFmtId="38" fontId="9" fillId="0" borderId="0" xfId="0" applyNumberFormat="1" applyFont="1" applyAlignment="1">
      <alignment horizontal="center"/>
    </xf>
    <xf numFmtId="40" fontId="9" fillId="0" borderId="0" xfId="0" applyNumberFormat="1" applyFont="1" applyBorder="1" applyAlignment="1">
      <alignment/>
    </xf>
    <xf numFmtId="40" fontId="9" fillId="0" borderId="0" xfId="0" applyNumberFormat="1" applyFont="1" applyAlignment="1">
      <alignment horizontal="center"/>
    </xf>
    <xf numFmtId="40" fontId="9" fillId="0" borderId="0" xfId="0" applyNumberFormat="1" applyFont="1" applyBorder="1" applyAlignment="1">
      <alignment/>
    </xf>
    <xf numFmtId="40" fontId="9" fillId="0" borderId="0" xfId="0" applyNumberFormat="1" applyFont="1" applyAlignment="1">
      <alignment horizontal="left"/>
    </xf>
    <xf numFmtId="43" fontId="9" fillId="0" borderId="2" xfId="15" applyFont="1" applyBorder="1" applyAlignment="1">
      <alignment/>
    </xf>
    <xf numFmtId="43" fontId="9" fillId="0" borderId="3" xfId="15" applyFont="1" applyBorder="1" applyAlignment="1">
      <alignment/>
    </xf>
    <xf numFmtId="0" fontId="9" fillId="0" borderId="0"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43" fontId="9" fillId="0" borderId="0" xfId="15" applyFont="1" applyAlignment="1">
      <alignment/>
    </xf>
    <xf numFmtId="43" fontId="9" fillId="0" borderId="1" xfId="15" applyFont="1" applyBorder="1" applyAlignment="1">
      <alignment/>
    </xf>
    <xf numFmtId="190" fontId="9" fillId="0" borderId="0" xfId="15" applyNumberFormat="1" applyFont="1" applyBorder="1" applyAlignment="1">
      <alignment/>
    </xf>
    <xf numFmtId="0" fontId="11" fillId="0" borderId="0" xfId="0" applyFont="1" applyAlignment="1">
      <alignment/>
    </xf>
    <xf numFmtId="43" fontId="11" fillId="0" borderId="4" xfId="0" applyNumberFormat="1" applyFont="1" applyBorder="1" applyAlignment="1">
      <alignment/>
    </xf>
    <xf numFmtId="40" fontId="11" fillId="0" borderId="1" xfId="21" applyNumberFormat="1" applyFont="1" applyBorder="1" applyAlignment="1" applyProtection="1">
      <alignment horizontal="center"/>
      <protection/>
    </xf>
    <xf numFmtId="194" fontId="11" fillId="0" borderId="1" xfId="21" applyNumberFormat="1" applyFont="1" applyBorder="1" applyAlignment="1">
      <alignment horizontal="center"/>
      <protection/>
    </xf>
    <xf numFmtId="40" fontId="11" fillId="0" borderId="0" xfId="21" applyNumberFormat="1" applyFont="1" applyBorder="1" applyAlignment="1" applyProtection="1">
      <alignment horizontal="center"/>
      <protection/>
    </xf>
    <xf numFmtId="194" fontId="11" fillId="0" borderId="0" xfId="21" applyNumberFormat="1" applyFont="1" applyBorder="1" applyAlignment="1">
      <alignment horizontal="center"/>
      <protection/>
    </xf>
    <xf numFmtId="40" fontId="9" fillId="0" borderId="0" xfId="0" applyNumberFormat="1" applyFont="1" applyAlignment="1">
      <alignment/>
    </xf>
    <xf numFmtId="194" fontId="11" fillId="0" borderId="0" xfId="21" applyNumberFormat="1" applyFont="1" applyFill="1" applyBorder="1" applyAlignment="1">
      <alignment/>
      <protection/>
    </xf>
    <xf numFmtId="195" fontId="11" fillId="0" borderId="0" xfId="21" applyNumberFormat="1" applyFont="1" applyFill="1" applyBorder="1" applyAlignment="1" applyProtection="1" quotePrefix="1">
      <alignment horizontal="center"/>
      <protection/>
    </xf>
    <xf numFmtId="40" fontId="2" fillId="0" borderId="0" xfId="0" applyNumberFormat="1" applyFont="1" applyAlignment="1" quotePrefix="1">
      <alignment horizontal="centerContinuous"/>
    </xf>
    <xf numFmtId="40" fontId="3" fillId="0" borderId="0" xfId="0" applyNumberFormat="1" applyFont="1" applyAlignment="1">
      <alignment/>
    </xf>
    <xf numFmtId="40" fontId="2" fillId="0" borderId="0" xfId="15" applyNumberFormat="1" applyFont="1" applyAlignment="1">
      <alignment/>
    </xf>
    <xf numFmtId="40" fontId="2" fillId="0" borderId="0" xfId="15" applyNumberFormat="1" applyFont="1" applyBorder="1" applyAlignment="1">
      <alignment/>
    </xf>
    <xf numFmtId="194" fontId="9" fillId="0" borderId="0" xfId="21" applyNumberFormat="1" applyFont="1" applyFill="1" applyBorder="1" applyAlignment="1">
      <alignment horizontal="center"/>
      <protection/>
    </xf>
    <xf numFmtId="40" fontId="7" fillId="0" borderId="0" xfId="0" applyNumberFormat="1" applyFont="1" applyAlignment="1">
      <alignment/>
    </xf>
    <xf numFmtId="40" fontId="8" fillId="0" borderId="0" xfId="0" applyNumberFormat="1" applyFont="1" applyBorder="1" applyAlignment="1">
      <alignment/>
    </xf>
    <xf numFmtId="40" fontId="7" fillId="0" borderId="0" xfId="0" applyNumberFormat="1" applyFont="1" applyBorder="1" applyAlignment="1">
      <alignment horizontal="left"/>
    </xf>
    <xf numFmtId="40" fontId="7" fillId="0" borderId="0" xfId="0" applyNumberFormat="1" applyFont="1" applyBorder="1" applyAlignment="1">
      <alignment/>
    </xf>
    <xf numFmtId="40" fontId="8" fillId="0" borderId="2" xfId="0" applyNumberFormat="1" applyFont="1" applyBorder="1" applyAlignment="1">
      <alignment/>
    </xf>
    <xf numFmtId="40" fontId="7" fillId="0" borderId="2" xfId="0" applyNumberFormat="1" applyFont="1" applyBorder="1" applyAlignment="1">
      <alignment/>
    </xf>
    <xf numFmtId="38" fontId="9" fillId="0" borderId="0" xfId="0" applyNumberFormat="1" applyFont="1" applyAlignment="1">
      <alignment/>
    </xf>
    <xf numFmtId="38" fontId="9" fillId="0" borderId="0" xfId="15" applyNumberFormat="1" applyFont="1" applyAlignment="1">
      <alignment horizontal="right"/>
    </xf>
    <xf numFmtId="38" fontId="9" fillId="0" borderId="0" xfId="0" applyNumberFormat="1" applyFont="1" applyBorder="1" applyAlignment="1">
      <alignment horizontal="center"/>
    </xf>
    <xf numFmtId="38" fontId="9" fillId="0" borderId="0" xfId="0" applyNumberFormat="1" applyFont="1" applyAlignment="1" quotePrefix="1">
      <alignment/>
    </xf>
    <xf numFmtId="40" fontId="13" fillId="0" borderId="0" xfId="0" applyNumberFormat="1" applyFont="1" applyAlignment="1">
      <alignment/>
    </xf>
    <xf numFmtId="40" fontId="3" fillId="0" borderId="0" xfId="0" applyNumberFormat="1" applyFont="1" applyAlignment="1">
      <alignment horizontal="center"/>
    </xf>
    <xf numFmtId="40" fontId="2" fillId="0" borderId="0" xfId="0" applyNumberFormat="1" applyFont="1" applyAlignment="1" quotePrefix="1">
      <alignment horizontal="center"/>
    </xf>
    <xf numFmtId="40" fontId="14" fillId="0" borderId="2" xfId="0" applyNumberFormat="1" applyFont="1" applyBorder="1" applyAlignment="1">
      <alignment/>
    </xf>
    <xf numFmtId="40" fontId="14" fillId="0" borderId="2" xfId="21" applyNumberFormat="1" applyFont="1" applyFill="1" applyBorder="1" applyAlignment="1">
      <alignment/>
      <protection/>
    </xf>
    <xf numFmtId="194" fontId="14" fillId="0" borderId="2" xfId="21" applyNumberFormat="1" applyFont="1" applyFill="1" applyBorder="1" applyAlignment="1">
      <alignment/>
      <protection/>
    </xf>
    <xf numFmtId="194" fontId="14" fillId="0" borderId="2" xfId="21" applyNumberFormat="1" applyFont="1" applyFill="1" applyBorder="1" applyAlignment="1">
      <alignment horizontal="center"/>
      <protection/>
    </xf>
    <xf numFmtId="40" fontId="15" fillId="0" borderId="0" xfId="0" applyNumberFormat="1" applyFont="1" applyAlignment="1">
      <alignment/>
    </xf>
    <xf numFmtId="39" fontId="2" fillId="0" borderId="0" xfId="0" applyNumberFormat="1" applyFont="1" applyAlignment="1">
      <alignment/>
    </xf>
    <xf numFmtId="0" fontId="7" fillId="0" borderId="0" xfId="0" applyFont="1" applyAlignment="1" quotePrefix="1">
      <alignment horizontal="center" vertical="center" textRotation="180"/>
    </xf>
    <xf numFmtId="38" fontId="9" fillId="0" borderId="2" xfId="0" applyNumberFormat="1" applyFont="1" applyBorder="1" applyAlignment="1">
      <alignment horizontal="center"/>
    </xf>
    <xf numFmtId="197" fontId="7" fillId="0" borderId="0" xfId="0" applyNumberFormat="1" applyFont="1" applyAlignment="1">
      <alignment/>
    </xf>
    <xf numFmtId="197" fontId="9" fillId="0" borderId="0" xfId="0" applyNumberFormat="1" applyFont="1" applyAlignment="1">
      <alignment/>
    </xf>
    <xf numFmtId="197" fontId="9" fillId="0" borderId="0" xfId="0" applyNumberFormat="1" applyFont="1" applyAlignment="1" quotePrefix="1">
      <alignment horizontal="centerContinuous"/>
    </xf>
    <xf numFmtId="0" fontId="9" fillId="0" borderId="0" xfId="0" applyFont="1" applyFill="1" applyBorder="1" applyAlignment="1">
      <alignment horizontal="left"/>
    </xf>
    <xf numFmtId="197" fontId="9" fillId="0" borderId="0" xfId="0" applyNumberFormat="1" applyFont="1" applyAlignment="1">
      <alignment horizontal="centerContinuous"/>
    </xf>
    <xf numFmtId="197" fontId="8" fillId="0" borderId="0" xfId="0" applyNumberFormat="1" applyFont="1" applyAlignment="1">
      <alignment/>
    </xf>
    <xf numFmtId="197" fontId="8" fillId="0" borderId="2" xfId="0" applyNumberFormat="1" applyFont="1" applyBorder="1" applyAlignment="1">
      <alignment/>
    </xf>
    <xf numFmtId="197" fontId="7" fillId="0" borderId="2" xfId="0" applyNumberFormat="1" applyFont="1" applyBorder="1" applyAlignment="1">
      <alignment/>
    </xf>
    <xf numFmtId="197" fontId="9" fillId="0" borderId="2" xfId="0" applyNumberFormat="1" applyFont="1" applyBorder="1" applyAlignment="1">
      <alignment/>
    </xf>
    <xf numFmtId="197" fontId="9" fillId="0" borderId="2" xfId="15" applyNumberFormat="1" applyFont="1" applyBorder="1" applyAlignment="1">
      <alignment/>
    </xf>
    <xf numFmtId="197" fontId="9" fillId="0" borderId="0" xfId="0" applyNumberFormat="1" applyFont="1" applyBorder="1" applyAlignment="1">
      <alignment/>
    </xf>
    <xf numFmtId="197" fontId="9" fillId="0" borderId="0" xfId="0" applyNumberFormat="1" applyFont="1" applyAlignment="1" quotePrefix="1">
      <alignment horizontal="center"/>
    </xf>
    <xf numFmtId="197" fontId="9" fillId="0" borderId="0" xfId="0" applyNumberFormat="1" applyFont="1" applyBorder="1" applyAlignment="1">
      <alignment/>
    </xf>
    <xf numFmtId="197" fontId="9" fillId="0" borderId="0" xfId="0" applyNumberFormat="1" applyFont="1" applyAlignment="1">
      <alignment horizontal="center"/>
    </xf>
    <xf numFmtId="197" fontId="9" fillId="0" borderId="0" xfId="0" applyNumberFormat="1" applyFont="1" applyFill="1" applyBorder="1" applyAlignment="1">
      <alignment horizontal="center"/>
    </xf>
    <xf numFmtId="198" fontId="9" fillId="0" borderId="0" xfId="15" applyNumberFormat="1" applyFont="1" applyBorder="1" applyAlignment="1">
      <alignment/>
    </xf>
    <xf numFmtId="197" fontId="9" fillId="0" borderId="0" xfId="15" applyNumberFormat="1" applyFont="1" applyBorder="1" applyAlignment="1">
      <alignment/>
    </xf>
    <xf numFmtId="197" fontId="9" fillId="0" borderId="0" xfId="0" applyNumberFormat="1" applyFont="1" applyAlignment="1" quotePrefix="1">
      <alignment/>
    </xf>
    <xf numFmtId="197" fontId="9" fillId="0" borderId="0" xfId="15" applyNumberFormat="1" applyFont="1" applyFill="1" applyBorder="1" applyAlignment="1">
      <alignment/>
    </xf>
    <xf numFmtId="197" fontId="9" fillId="0" borderId="2" xfId="0" applyNumberFormat="1" applyFont="1" applyBorder="1" applyAlignment="1" quotePrefix="1">
      <alignment/>
    </xf>
    <xf numFmtId="197" fontId="7" fillId="0" borderId="0" xfId="0" applyNumberFormat="1" applyFont="1" applyBorder="1" applyAlignment="1">
      <alignment horizontal="center"/>
    </xf>
    <xf numFmtId="198" fontId="9" fillId="0" borderId="0" xfId="0" applyNumberFormat="1" applyFont="1" applyBorder="1" applyAlignment="1">
      <alignment/>
    </xf>
    <xf numFmtId="197" fontId="7" fillId="0" borderId="0" xfId="0" applyNumberFormat="1" applyFont="1" applyBorder="1" applyAlignment="1">
      <alignment/>
    </xf>
    <xf numFmtId="198" fontId="9" fillId="0" borderId="0" xfId="0" applyNumberFormat="1" applyFont="1" applyAlignment="1">
      <alignment/>
    </xf>
    <xf numFmtId="197" fontId="9" fillId="0" borderId="5" xfId="15" applyNumberFormat="1" applyFont="1" applyBorder="1" applyAlignment="1">
      <alignment/>
    </xf>
    <xf numFmtId="197" fontId="8" fillId="0" borderId="0" xfId="0" applyNumberFormat="1" applyFont="1" applyBorder="1" applyAlignment="1">
      <alignment/>
    </xf>
    <xf numFmtId="197" fontId="9" fillId="0" borderId="0" xfId="0" applyNumberFormat="1" applyFont="1" applyBorder="1" applyAlignment="1" quotePrefix="1">
      <alignment horizontal="center"/>
    </xf>
    <xf numFmtId="197" fontId="9" fillId="0" borderId="0" xfId="0" applyNumberFormat="1" applyFont="1" applyBorder="1" applyAlignment="1">
      <alignment horizontal="center"/>
    </xf>
    <xf numFmtId="198" fontId="9" fillId="0" borderId="0" xfId="0" applyNumberFormat="1" applyFont="1" applyFill="1" applyBorder="1" applyAlignment="1">
      <alignment horizontal="center"/>
    </xf>
    <xf numFmtId="197" fontId="9" fillId="0" borderId="0" xfId="0" applyNumberFormat="1" applyFont="1" applyAlignment="1">
      <alignment/>
    </xf>
    <xf numFmtId="197" fontId="8" fillId="0" borderId="2" xfId="0" applyNumberFormat="1" applyFont="1" applyBorder="1" applyAlignment="1">
      <alignment horizontal="left"/>
    </xf>
    <xf numFmtId="197" fontId="9" fillId="0" borderId="0" xfId="0" applyNumberFormat="1" applyFont="1" applyAlignment="1">
      <alignment horizontal="right"/>
    </xf>
    <xf numFmtId="197" fontId="12" fillId="0" borderId="0" xfId="0" applyNumberFormat="1" applyFont="1" applyAlignment="1">
      <alignment horizontal="center"/>
    </xf>
    <xf numFmtId="198" fontId="9" fillId="0" borderId="0" xfId="0" applyNumberFormat="1" applyFont="1" applyAlignment="1" quotePrefix="1">
      <alignment horizontal="center"/>
    </xf>
    <xf numFmtId="197" fontId="11" fillId="0" borderId="0" xfId="0" applyNumberFormat="1" applyFont="1" applyBorder="1" applyAlignment="1">
      <alignment horizontal="center"/>
    </xf>
    <xf numFmtId="198" fontId="11" fillId="0" borderId="0" xfId="0" applyNumberFormat="1" applyFont="1" applyBorder="1" applyAlignment="1" quotePrefix="1">
      <alignment horizontal="center"/>
    </xf>
    <xf numFmtId="197" fontId="11" fillId="0" borderId="0" xfId="0" applyNumberFormat="1" applyFont="1" applyBorder="1" applyAlignment="1" quotePrefix="1">
      <alignment horizontal="center"/>
    </xf>
    <xf numFmtId="197" fontId="11" fillId="0" borderId="0" xfId="0" applyNumberFormat="1" applyFont="1" applyAlignment="1">
      <alignment/>
    </xf>
    <xf numFmtId="197" fontId="9" fillId="0" borderId="2" xfId="0" applyNumberFormat="1" applyFont="1" applyBorder="1" applyAlignment="1">
      <alignment horizontal="center"/>
    </xf>
    <xf numFmtId="197" fontId="9" fillId="0" borderId="2" xfId="0" applyNumberFormat="1" applyFont="1" applyFill="1" applyBorder="1" applyAlignment="1">
      <alignment horizontal="center"/>
    </xf>
    <xf numFmtId="197" fontId="9" fillId="0" borderId="0" xfId="0" applyNumberFormat="1" applyFont="1" applyBorder="1" applyAlignment="1">
      <alignment horizontal="left"/>
    </xf>
    <xf numFmtId="197" fontId="9" fillId="0" borderId="0" xfId="0" applyNumberFormat="1" applyFont="1" applyBorder="1" applyAlignment="1" quotePrefix="1">
      <alignment/>
    </xf>
    <xf numFmtId="197" fontId="7" fillId="0" borderId="0" xfId="0" applyNumberFormat="1" applyFont="1" applyBorder="1" applyAlignment="1">
      <alignment horizontal="left"/>
    </xf>
    <xf numFmtId="197" fontId="9" fillId="0" borderId="0" xfId="0" applyNumberFormat="1" applyFont="1" applyFill="1" applyAlignment="1">
      <alignment horizontal="center"/>
    </xf>
    <xf numFmtId="197" fontId="9" fillId="0" borderId="3" xfId="0" applyNumberFormat="1" applyFont="1" applyBorder="1" applyAlignment="1">
      <alignment/>
    </xf>
    <xf numFmtId="197" fontId="8" fillId="0" borderId="0" xfId="0" applyNumberFormat="1" applyFont="1" applyFill="1" applyAlignment="1">
      <alignment/>
    </xf>
    <xf numFmtId="197" fontId="11" fillId="0" borderId="0" xfId="0" applyNumberFormat="1" applyFont="1" applyFill="1" applyAlignment="1">
      <alignment horizontal="center"/>
    </xf>
    <xf numFmtId="197" fontId="11" fillId="0" borderId="6" xfId="0" applyNumberFormat="1" applyFont="1" applyBorder="1" applyAlignment="1">
      <alignment/>
    </xf>
    <xf numFmtId="0" fontId="20" fillId="0" borderId="0" xfId="0" applyFont="1" applyBorder="1" applyAlignment="1">
      <alignment horizontal="centerContinuous" vertical="center"/>
    </xf>
    <xf numFmtId="40" fontId="9" fillId="0" borderId="0" xfId="0" applyNumberFormat="1" applyFont="1" applyAlignment="1">
      <alignment horizontal="right"/>
    </xf>
    <xf numFmtId="197" fontId="11" fillId="0" borderId="0" xfId="0" applyNumberFormat="1" applyFont="1" applyAlignment="1">
      <alignment horizontal="center"/>
    </xf>
    <xf numFmtId="198" fontId="9" fillId="0" borderId="0" xfId="0" applyNumberFormat="1" applyFont="1" applyAlignment="1">
      <alignment horizontal="right"/>
    </xf>
    <xf numFmtId="43" fontId="2" fillId="0" borderId="0" xfId="15" applyFont="1" applyAlignment="1">
      <alignment horizontal="center"/>
    </xf>
    <xf numFmtId="199" fontId="9" fillId="0" borderId="0" xfId="15" applyNumberFormat="1" applyFont="1" applyBorder="1" applyAlignment="1">
      <alignment/>
    </xf>
    <xf numFmtId="197" fontId="11" fillId="0" borderId="0" xfId="0" applyNumberFormat="1" applyFont="1" applyBorder="1" applyAlignment="1">
      <alignment/>
    </xf>
    <xf numFmtId="39" fontId="2" fillId="0" borderId="0" xfId="21" applyNumberFormat="1" applyFont="1" applyAlignment="1" applyProtection="1">
      <alignment/>
      <protection/>
    </xf>
    <xf numFmtId="39" fontId="2" fillId="0" borderId="0" xfId="0" applyNumberFormat="1" applyFont="1" applyBorder="1" applyAlignment="1">
      <alignment/>
    </xf>
    <xf numFmtId="39" fontId="3" fillId="0" borderId="0" xfId="21" applyNumberFormat="1" applyFont="1" applyAlignment="1" applyProtection="1">
      <alignment/>
      <protection/>
    </xf>
    <xf numFmtId="39" fontId="3" fillId="0" borderId="0" xfId="0" applyNumberFormat="1" applyFont="1" applyAlignment="1" quotePrefix="1">
      <alignment horizontal="center"/>
    </xf>
    <xf numFmtId="39" fontId="3" fillId="0" borderId="0" xfId="0" applyNumberFormat="1" applyFont="1" applyAlignment="1">
      <alignment horizontal="center"/>
    </xf>
    <xf numFmtId="39" fontId="3" fillId="0" borderId="0" xfId="0" applyNumberFormat="1" applyFont="1" applyBorder="1" applyAlignment="1">
      <alignment/>
    </xf>
    <xf numFmtId="39" fontId="3" fillId="0" borderId="0" xfId="21" applyNumberFormat="1" applyFont="1" applyAlignment="1">
      <alignment/>
      <protection/>
    </xf>
    <xf numFmtId="0" fontId="9" fillId="0" borderId="0" xfId="0" applyFont="1" applyFill="1" applyAlignment="1">
      <alignment/>
    </xf>
    <xf numFmtId="195" fontId="23" fillId="0" borderId="2" xfId="21" applyNumberFormat="1" applyFont="1" applyFill="1" applyBorder="1" applyAlignment="1" applyProtection="1" quotePrefix="1">
      <alignment horizontal="center"/>
      <protection/>
    </xf>
    <xf numFmtId="43" fontId="9" fillId="0" borderId="0" xfId="15" applyFont="1" applyAlignment="1">
      <alignment horizontal="center"/>
    </xf>
    <xf numFmtId="43" fontId="9" fillId="0" borderId="2" xfId="15" applyFont="1" applyBorder="1" applyAlignment="1">
      <alignment horizontal="center"/>
    </xf>
    <xf numFmtId="0" fontId="3" fillId="0" borderId="0" xfId="0" applyFont="1" applyFill="1" applyAlignment="1">
      <alignment/>
    </xf>
    <xf numFmtId="202" fontId="2" fillId="0" borderId="0" xfId="0" applyNumberFormat="1" applyFont="1" applyAlignment="1">
      <alignment/>
    </xf>
    <xf numFmtId="202" fontId="2" fillId="0" borderId="0" xfId="15" applyNumberFormat="1" applyFont="1" applyAlignment="1">
      <alignment/>
    </xf>
    <xf numFmtId="202" fontId="2" fillId="0" borderId="2" xfId="0" applyNumberFormat="1" applyFont="1" applyBorder="1" applyAlignment="1">
      <alignment/>
    </xf>
    <xf numFmtId="202" fontId="2" fillId="0" borderId="0" xfId="0" applyNumberFormat="1" applyFont="1" applyBorder="1" applyAlignment="1">
      <alignment/>
    </xf>
    <xf numFmtId="202" fontId="2" fillId="0" borderId="3" xfId="0" applyNumberFormat="1" applyFont="1" applyBorder="1" applyAlignment="1">
      <alignment/>
    </xf>
    <xf numFmtId="37" fontId="2" fillId="0" borderId="0" xfId="0" applyNumberFormat="1" applyFont="1" applyAlignment="1">
      <alignment/>
    </xf>
    <xf numFmtId="199" fontId="2" fillId="0" borderId="0" xfId="15" applyNumberFormat="1" applyFont="1" applyBorder="1" applyAlignment="1">
      <alignment/>
    </xf>
    <xf numFmtId="199" fontId="2" fillId="0" borderId="3" xfId="15" applyNumberFormat="1" applyFont="1" applyBorder="1" applyAlignment="1">
      <alignment/>
    </xf>
    <xf numFmtId="39" fontId="3" fillId="0" borderId="0" xfId="15" applyNumberFormat="1" applyFont="1" applyAlignment="1">
      <alignment/>
    </xf>
    <xf numFmtId="39" fontId="3" fillId="0" borderId="0" xfId="21" applyNumberFormat="1" applyFont="1" applyAlignment="1">
      <alignment horizontal="center"/>
      <protection/>
    </xf>
    <xf numFmtId="0" fontId="9" fillId="0" borderId="0" xfId="0" applyFont="1" applyFill="1" applyAlignment="1">
      <alignment horizontal="center"/>
    </xf>
    <xf numFmtId="0" fontId="9" fillId="0" borderId="0" xfId="0" applyFont="1" applyFill="1" applyAlignment="1">
      <alignment horizontal="center" vertical="center" textRotation="180"/>
    </xf>
    <xf numFmtId="0" fontId="11" fillId="0" borderId="0" xfId="0" applyFont="1" applyFill="1" applyAlignment="1">
      <alignment/>
    </xf>
    <xf numFmtId="43" fontId="9" fillId="0" borderId="0" xfId="0" applyNumberFormat="1" applyFont="1" applyFill="1" applyAlignment="1">
      <alignment/>
    </xf>
    <xf numFmtId="0" fontId="9" fillId="0" borderId="1" xfId="0" applyFont="1" applyFill="1" applyBorder="1" applyAlignment="1">
      <alignment horizontal="center" vertical="center"/>
    </xf>
    <xf numFmtId="0" fontId="9" fillId="0" borderId="1" xfId="0" applyFont="1" applyFill="1" applyBorder="1" applyAlignment="1">
      <alignment horizontal="centerContinuous" vertical="center"/>
    </xf>
    <xf numFmtId="0" fontId="9" fillId="0" borderId="1" xfId="0" applyFont="1" applyFill="1" applyBorder="1" applyAlignment="1">
      <alignment horizontal="center"/>
    </xf>
    <xf numFmtId="0" fontId="9" fillId="0" borderId="0" xfId="0" applyFont="1" applyFill="1" applyBorder="1" applyAlignment="1">
      <alignment horizontal="centerContinuous"/>
    </xf>
    <xf numFmtId="0" fontId="9" fillId="0" borderId="0" xfId="0" applyFont="1" applyFill="1" applyBorder="1" applyAlignment="1">
      <alignment horizontal="centerContinuous" vertical="center"/>
    </xf>
    <xf numFmtId="0" fontId="9" fillId="0" borderId="0" xfId="0" applyFont="1" applyFill="1" applyBorder="1" applyAlignment="1">
      <alignment horizontal="center"/>
    </xf>
    <xf numFmtId="0" fontId="9" fillId="0" borderId="2" xfId="0" applyFont="1" applyFill="1" applyBorder="1" applyAlignment="1">
      <alignment horizontal="center"/>
    </xf>
    <xf numFmtId="0" fontId="9" fillId="0" borderId="0" xfId="0" applyFont="1" applyFill="1" applyBorder="1" applyAlignment="1">
      <alignment horizontal="center" vertical="center"/>
    </xf>
    <xf numFmtId="0" fontId="9" fillId="0" borderId="2" xfId="0" applyFont="1" applyFill="1" applyBorder="1" applyAlignment="1">
      <alignment horizontal="centerContinuous" vertical="center"/>
    </xf>
    <xf numFmtId="0" fontId="9" fillId="0" borderId="0" xfId="0" applyFont="1" applyFill="1" applyBorder="1" applyAlignment="1">
      <alignment/>
    </xf>
    <xf numFmtId="194" fontId="9" fillId="0" borderId="0" xfId="15" applyNumberFormat="1" applyFont="1" applyFill="1" applyBorder="1" applyAlignment="1">
      <alignment/>
    </xf>
    <xf numFmtId="43" fontId="9" fillId="0" borderId="0" xfId="15" applyNumberFormat="1" applyFont="1" applyFill="1" applyBorder="1" applyAlignment="1">
      <alignment/>
    </xf>
    <xf numFmtId="43" fontId="9" fillId="0" borderId="0" xfId="15" applyFont="1" applyFill="1" applyBorder="1" applyAlignment="1">
      <alignment/>
    </xf>
    <xf numFmtId="194" fontId="9" fillId="0" borderId="0" xfId="0" applyNumberFormat="1" applyFont="1" applyFill="1" applyBorder="1" applyAlignment="1">
      <alignment/>
    </xf>
    <xf numFmtId="187" fontId="9" fillId="0" borderId="0" xfId="15" applyNumberFormat="1" applyFont="1" applyFill="1" applyBorder="1" applyAlignment="1">
      <alignment/>
    </xf>
    <xf numFmtId="43" fontId="9" fillId="0" borderId="1" xfId="0" applyNumberFormat="1" applyFont="1" applyFill="1" applyBorder="1" applyAlignment="1">
      <alignment/>
    </xf>
    <xf numFmtId="43" fontId="9" fillId="0" borderId="0" xfId="0" applyNumberFormat="1" applyFont="1" applyFill="1" applyBorder="1" applyAlignment="1">
      <alignment/>
    </xf>
    <xf numFmtId="197" fontId="7" fillId="0" borderId="0" xfId="0" applyNumberFormat="1" applyFont="1" applyFill="1" applyBorder="1" applyAlignment="1">
      <alignment/>
    </xf>
    <xf numFmtId="197" fontId="9" fillId="0" borderId="0" xfId="0" applyNumberFormat="1" applyFont="1" applyFill="1" applyAlignment="1">
      <alignment/>
    </xf>
    <xf numFmtId="198" fontId="9" fillId="0" borderId="0" xfId="0" applyNumberFormat="1" applyFont="1" applyFill="1" applyBorder="1" applyAlignment="1">
      <alignment/>
    </xf>
    <xf numFmtId="200" fontId="9" fillId="0" borderId="0" xfId="0" applyNumberFormat="1" applyFont="1" applyFill="1" applyBorder="1" applyAlignment="1">
      <alignment/>
    </xf>
    <xf numFmtId="198" fontId="9" fillId="0" borderId="0" xfId="0" applyNumberFormat="1" applyFont="1" applyFill="1" applyAlignment="1">
      <alignment/>
    </xf>
    <xf numFmtId="43" fontId="9" fillId="0" borderId="3" xfId="0" applyNumberFormat="1" applyFont="1" applyFill="1" applyBorder="1" applyAlignment="1">
      <alignment/>
    </xf>
    <xf numFmtId="0" fontId="9" fillId="0" borderId="0" xfId="0" applyNumberFormat="1" applyFont="1" applyFill="1" applyAlignment="1">
      <alignment/>
    </xf>
    <xf numFmtId="196" fontId="2" fillId="0" borderId="0" xfId="21" applyNumberFormat="1" applyFont="1" applyFill="1" applyBorder="1" applyAlignment="1" applyProtection="1" quotePrefix="1">
      <alignment horizontal="centerContinuous"/>
      <protection/>
    </xf>
    <xf numFmtId="196" fontId="9" fillId="0" borderId="0" xfId="0" applyNumberFormat="1" applyFont="1" applyFill="1" applyAlignment="1">
      <alignment/>
    </xf>
    <xf numFmtId="196" fontId="2" fillId="0" borderId="0" xfId="21" applyNumberFormat="1" applyFont="1" applyFill="1" applyBorder="1" applyAlignment="1" applyProtection="1" quotePrefix="1">
      <alignment horizontal="center"/>
      <protection/>
    </xf>
    <xf numFmtId="0" fontId="2"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2" fillId="0" borderId="0" xfId="0" applyFont="1" applyFill="1" applyAlignment="1">
      <alignment/>
    </xf>
    <xf numFmtId="0" fontId="22" fillId="0" borderId="0" xfId="0" applyFont="1" applyFill="1" applyAlignment="1">
      <alignment horizontal="center"/>
    </xf>
    <xf numFmtId="0" fontId="22" fillId="0" borderId="0" xfId="0" applyFont="1" applyFill="1" applyAlignment="1" quotePrefix="1">
      <alignment horizontal="center"/>
    </xf>
    <xf numFmtId="40" fontId="22" fillId="0" borderId="0" xfId="0" applyNumberFormat="1" applyFont="1" applyFill="1" applyAlignment="1" quotePrefix="1">
      <alignment horizontal="center"/>
    </xf>
    <xf numFmtId="40" fontId="22" fillId="0" borderId="0" xfId="0" applyNumberFormat="1" applyFont="1" applyFill="1" applyAlignment="1">
      <alignment horizontal="center"/>
    </xf>
    <xf numFmtId="0" fontId="21" fillId="0" borderId="0" xfId="0" applyFont="1" applyFill="1" applyAlignment="1">
      <alignment horizontal="center"/>
    </xf>
    <xf numFmtId="43" fontId="21" fillId="0" borderId="0" xfId="15" applyFont="1" applyFill="1" applyAlignment="1">
      <alignment/>
    </xf>
    <xf numFmtId="43" fontId="21" fillId="0" borderId="3" xfId="15" applyFont="1" applyFill="1" applyBorder="1" applyAlignment="1">
      <alignment/>
    </xf>
    <xf numFmtId="40" fontId="21" fillId="0" borderId="0" xfId="0" applyNumberFormat="1" applyFont="1" applyFill="1" applyAlignment="1">
      <alignment/>
    </xf>
    <xf numFmtId="43" fontId="21" fillId="0" borderId="0" xfId="15" applyFont="1" applyFill="1" applyAlignment="1">
      <alignment/>
    </xf>
    <xf numFmtId="40" fontId="21" fillId="0" borderId="0" xfId="0" applyNumberFormat="1" applyFont="1" applyFill="1" applyAlignment="1">
      <alignment horizontal="center"/>
    </xf>
    <xf numFmtId="196" fontId="21" fillId="0" borderId="0" xfId="0" applyNumberFormat="1" applyFont="1" applyFill="1" applyAlignment="1">
      <alignment/>
    </xf>
    <xf numFmtId="203" fontId="3" fillId="0" borderId="0" xfId="21" applyNumberFormat="1" applyFont="1" applyFill="1" applyAlignment="1" applyProtection="1">
      <alignment horizontal="center"/>
      <protection/>
    </xf>
    <xf numFmtId="203" fontId="3" fillId="0" borderId="0" xfId="0" applyNumberFormat="1" applyFont="1" applyFill="1" applyAlignment="1">
      <alignment/>
    </xf>
    <xf numFmtId="203" fontId="3" fillId="0" borderId="0" xfId="21" applyNumberFormat="1" applyFont="1" applyFill="1">
      <alignment/>
      <protection/>
    </xf>
    <xf numFmtId="203" fontId="2" fillId="0" borderId="0" xfId="21" applyNumberFormat="1" applyFont="1" applyFill="1">
      <alignment/>
      <protection/>
    </xf>
    <xf numFmtId="203" fontId="2" fillId="0" borderId="0" xfId="15" applyNumberFormat="1" applyFont="1" applyFill="1" applyAlignment="1">
      <alignment/>
    </xf>
    <xf numFmtId="203" fontId="2" fillId="0" borderId="0" xfId="0" applyNumberFormat="1" applyFont="1" applyFill="1" applyAlignment="1">
      <alignment/>
    </xf>
    <xf numFmtId="203" fontId="4" fillId="0" borderId="0" xfId="15" applyNumberFormat="1" applyFont="1" applyFill="1" applyAlignment="1">
      <alignment/>
    </xf>
    <xf numFmtId="203" fontId="4" fillId="0" borderId="0" xfId="21" applyNumberFormat="1" applyFont="1" applyFill="1">
      <alignment/>
      <protection/>
    </xf>
    <xf numFmtId="203" fontId="2" fillId="0" borderId="0" xfId="21" applyNumberFormat="1" applyFont="1" applyFill="1" applyAlignment="1" applyProtection="1">
      <alignment/>
      <protection/>
    </xf>
    <xf numFmtId="203" fontId="2" fillId="0" borderId="0" xfId="15" applyNumberFormat="1" applyFont="1" applyFill="1" applyAlignment="1">
      <alignment/>
    </xf>
    <xf numFmtId="203" fontId="2" fillId="0" borderId="0" xfId="21" applyNumberFormat="1" applyFont="1" applyFill="1" applyAlignment="1">
      <alignment/>
      <protection/>
    </xf>
    <xf numFmtId="203" fontId="2" fillId="0" borderId="0" xfId="0" applyNumberFormat="1" applyFont="1" applyFill="1" applyBorder="1" applyAlignment="1">
      <alignment/>
    </xf>
    <xf numFmtId="203" fontId="2" fillId="0" borderId="0" xfId="21" applyNumberFormat="1" applyFont="1" applyFill="1" applyAlignment="1" applyProtection="1">
      <alignment horizontal="center"/>
      <protection/>
    </xf>
    <xf numFmtId="203" fontId="3" fillId="0" borderId="0" xfId="21" applyNumberFormat="1" applyFont="1" applyFill="1" applyAlignment="1" applyProtection="1">
      <alignment/>
      <protection/>
    </xf>
    <xf numFmtId="203" fontId="2" fillId="0" borderId="0" xfId="21" applyNumberFormat="1" applyFont="1" applyFill="1" applyAlignment="1">
      <alignment horizontal="center"/>
      <protection/>
    </xf>
    <xf numFmtId="203" fontId="2" fillId="0" borderId="2" xfId="21" applyNumberFormat="1" applyFont="1" applyFill="1" applyBorder="1" applyAlignment="1">
      <alignment horizontal="right"/>
      <protection/>
    </xf>
    <xf numFmtId="203" fontId="3" fillId="0" borderId="0" xfId="0" applyNumberFormat="1" applyFont="1" applyFill="1" applyAlignment="1" quotePrefix="1">
      <alignment horizontal="center"/>
    </xf>
    <xf numFmtId="203" fontId="3" fillId="0" borderId="0" xfId="0" applyNumberFormat="1" applyFont="1" applyFill="1" applyAlignment="1">
      <alignment horizontal="center"/>
    </xf>
    <xf numFmtId="203" fontId="2" fillId="0" borderId="3" xfId="15" applyNumberFormat="1" applyFont="1" applyFill="1" applyBorder="1" applyAlignment="1">
      <alignment/>
    </xf>
    <xf numFmtId="203" fontId="2" fillId="0" borderId="0" xfId="15" applyNumberFormat="1" applyFont="1" applyFill="1" applyBorder="1" applyAlignment="1">
      <alignment/>
    </xf>
    <xf numFmtId="203" fontId="3" fillId="0" borderId="0" xfId="0" applyNumberFormat="1" applyFont="1" applyFill="1" applyBorder="1" applyAlignment="1">
      <alignment/>
    </xf>
    <xf numFmtId="203" fontId="6" fillId="0" borderId="0" xfId="0" applyNumberFormat="1" applyFont="1" applyFill="1" applyAlignment="1">
      <alignment/>
    </xf>
    <xf numFmtId="203" fontId="2" fillId="0" borderId="2" xfId="0" applyNumberFormat="1" applyFont="1" applyFill="1" applyBorder="1" applyAlignment="1">
      <alignment/>
    </xf>
    <xf numFmtId="203" fontId="9" fillId="0" borderId="0" xfId="0" applyNumberFormat="1" applyFont="1" applyBorder="1" applyAlignment="1">
      <alignment/>
    </xf>
    <xf numFmtId="203" fontId="9" fillId="0" borderId="2" xfId="0" applyNumberFormat="1" applyFont="1" applyBorder="1" applyAlignment="1">
      <alignment/>
    </xf>
    <xf numFmtId="201" fontId="9" fillId="0" borderId="0" xfId="15" applyNumberFormat="1" applyFont="1" applyBorder="1" applyAlignment="1">
      <alignment/>
    </xf>
    <xf numFmtId="203" fontId="2" fillId="0" borderId="0" xfId="0" applyNumberFormat="1" applyFont="1" applyAlignment="1">
      <alignment horizontal="centerContinuous"/>
    </xf>
    <xf numFmtId="203" fontId="2" fillId="0" borderId="0" xfId="0" applyNumberFormat="1" applyFont="1" applyAlignment="1">
      <alignment horizontal="center"/>
    </xf>
    <xf numFmtId="203" fontId="2" fillId="0" borderId="0" xfId="0" applyNumberFormat="1" applyFont="1" applyAlignment="1">
      <alignment/>
    </xf>
    <xf numFmtId="203" fontId="3" fillId="0" borderId="0" xfId="0" applyNumberFormat="1" applyFont="1" applyAlignment="1">
      <alignment/>
    </xf>
    <xf numFmtId="203" fontId="2" fillId="0" borderId="0" xfId="15" applyNumberFormat="1" applyFont="1" applyAlignment="1">
      <alignment/>
    </xf>
    <xf numFmtId="203" fontId="2" fillId="0" borderId="0" xfId="15" applyNumberFormat="1" applyFont="1" applyAlignment="1">
      <alignment horizontal="center"/>
    </xf>
    <xf numFmtId="203" fontId="2" fillId="0" borderId="2" xfId="15" applyNumberFormat="1" applyFont="1" applyBorder="1" applyAlignment="1">
      <alignment horizontal="center"/>
    </xf>
    <xf numFmtId="203" fontId="2" fillId="0" borderId="1" xfId="15" applyNumberFormat="1" applyFont="1" applyBorder="1" applyAlignment="1">
      <alignment horizontal="centerContinuous" vertical="center"/>
    </xf>
    <xf numFmtId="203" fontId="2" fillId="0" borderId="0" xfId="15" applyNumberFormat="1" applyFont="1" applyBorder="1" applyAlignment="1">
      <alignment horizontal="center"/>
    </xf>
    <xf numFmtId="203" fontId="2" fillId="0" borderId="2" xfId="0" applyNumberFormat="1" applyFont="1" applyBorder="1" applyAlignment="1">
      <alignment horizontal="centerContinuous" vertical="center"/>
    </xf>
    <xf numFmtId="203" fontId="2" fillId="0" borderId="0" xfId="0" applyNumberFormat="1" applyFont="1" applyBorder="1" applyAlignment="1">
      <alignment/>
    </xf>
    <xf numFmtId="203" fontId="2" fillId="0" borderId="2" xfId="15" applyNumberFormat="1" applyFont="1" applyBorder="1" applyAlignment="1">
      <alignment/>
    </xf>
    <xf numFmtId="203" fontId="18" fillId="0" borderId="2" xfId="15" applyNumberFormat="1" applyFont="1" applyBorder="1" applyAlignment="1">
      <alignment/>
    </xf>
    <xf numFmtId="203" fontId="2" fillId="0" borderId="5" xfId="15" applyNumberFormat="1" applyFont="1" applyBorder="1" applyAlignment="1">
      <alignment/>
    </xf>
    <xf numFmtId="203" fontId="18" fillId="0" borderId="0" xfId="15" applyNumberFormat="1" applyFont="1" applyAlignment="1">
      <alignment/>
    </xf>
    <xf numFmtId="203" fontId="18" fillId="0" borderId="0" xfId="0" applyNumberFormat="1" applyFont="1" applyAlignment="1">
      <alignment/>
    </xf>
    <xf numFmtId="203" fontId="18" fillId="0" borderId="0" xfId="15" applyNumberFormat="1" applyFont="1" applyBorder="1" applyAlignment="1">
      <alignment/>
    </xf>
    <xf numFmtId="203" fontId="18" fillId="0" borderId="5" xfId="15" applyNumberFormat="1" applyFont="1" applyBorder="1" applyAlignment="1">
      <alignment/>
    </xf>
    <xf numFmtId="203" fontId="2" fillId="0" borderId="3" xfId="15" applyNumberFormat="1" applyFont="1" applyBorder="1" applyAlignment="1">
      <alignment/>
    </xf>
    <xf numFmtId="203" fontId="2" fillId="0" borderId="0" xfId="15" applyNumberFormat="1" applyFont="1" applyAlignment="1">
      <alignment/>
    </xf>
    <xf numFmtId="203" fontId="2" fillId="0" borderId="0" xfId="0" applyNumberFormat="1" applyFont="1" applyAlignment="1">
      <alignment/>
    </xf>
    <xf numFmtId="203" fontId="3" fillId="0" borderId="0" xfId="21" applyNumberFormat="1" applyFont="1" applyAlignment="1">
      <alignment/>
      <protection/>
    </xf>
    <xf numFmtId="203" fontId="2" fillId="0" borderId="0" xfId="15" applyNumberFormat="1" applyFont="1" applyAlignment="1" applyProtection="1" quotePrefix="1">
      <alignment/>
      <protection/>
    </xf>
    <xf numFmtId="203" fontId="2" fillId="0" borderId="0" xfId="21" applyNumberFormat="1" applyFont="1" applyAlignment="1">
      <alignment/>
      <protection/>
    </xf>
    <xf numFmtId="203" fontId="2" fillId="0" borderId="0" xfId="21" applyNumberFormat="1" applyFont="1" applyBorder="1" applyAlignment="1" applyProtection="1" quotePrefix="1">
      <alignment horizontal="centerContinuous"/>
      <protection/>
    </xf>
    <xf numFmtId="203" fontId="9" fillId="0" borderId="0" xfId="0" applyNumberFormat="1" applyFont="1" applyAlignment="1">
      <alignment/>
    </xf>
    <xf numFmtId="203" fontId="2" fillId="0" borderId="0" xfId="21" applyNumberFormat="1" applyFont="1" applyBorder="1" applyAlignment="1" applyProtection="1" quotePrefix="1">
      <alignment horizontal="center"/>
      <protection/>
    </xf>
    <xf numFmtId="203" fontId="3" fillId="0" borderId="0" xfId="0" applyNumberFormat="1" applyFont="1" applyAlignment="1">
      <alignment/>
    </xf>
    <xf numFmtId="203" fontId="2" fillId="0" borderId="0" xfId="21" applyNumberFormat="1" applyFont="1" applyAlignment="1" applyProtection="1">
      <alignment/>
      <protection/>
    </xf>
    <xf numFmtId="203" fontId="2" fillId="0" borderId="0" xfId="21" applyNumberFormat="1" applyFont="1" applyAlignment="1">
      <alignment horizontal="center"/>
      <protection/>
    </xf>
    <xf numFmtId="203" fontId="2" fillId="0" borderId="2" xfId="21" applyNumberFormat="1" applyFont="1" applyBorder="1" applyAlignment="1">
      <alignment horizontal="right"/>
      <protection/>
    </xf>
    <xf numFmtId="203" fontId="3" fillId="0" borderId="0" xfId="0" applyNumberFormat="1" applyFont="1" applyAlignment="1" quotePrefix="1">
      <alignment horizontal="center"/>
    </xf>
    <xf numFmtId="203" fontId="3" fillId="0" borderId="0" xfId="0" applyNumberFormat="1" applyFont="1" applyAlignment="1">
      <alignment horizontal="center"/>
    </xf>
    <xf numFmtId="203" fontId="2" fillId="0" borderId="3" xfId="15" applyNumberFormat="1" applyFont="1" applyBorder="1" applyAlignment="1">
      <alignment/>
    </xf>
    <xf numFmtId="203" fontId="2" fillId="0" borderId="0" xfId="0" applyNumberFormat="1" applyFont="1" applyAlignment="1">
      <alignment horizontal="left"/>
    </xf>
    <xf numFmtId="203" fontId="2" fillId="0" borderId="0" xfId="15" applyNumberFormat="1" applyFont="1" applyBorder="1" applyAlignment="1" applyProtection="1" quotePrefix="1">
      <alignment/>
      <protection/>
    </xf>
    <xf numFmtId="203" fontId="2" fillId="0" borderId="0" xfId="0" applyNumberFormat="1" applyFont="1" applyBorder="1" applyAlignment="1">
      <alignment/>
    </xf>
    <xf numFmtId="203" fontId="2" fillId="0" borderId="3" xfId="15" applyNumberFormat="1" applyFont="1" applyBorder="1" applyAlignment="1" applyProtection="1" quotePrefix="1">
      <alignment/>
      <protection/>
    </xf>
    <xf numFmtId="203" fontId="2" fillId="0" borderId="0" xfId="15" applyNumberFormat="1" applyFont="1" applyBorder="1" applyAlignment="1" applyProtection="1" quotePrefix="1">
      <alignment horizontal="center"/>
      <protection/>
    </xf>
    <xf numFmtId="203" fontId="3" fillId="0" borderId="0" xfId="15" applyNumberFormat="1" applyFont="1" applyAlignment="1" applyProtection="1" quotePrefix="1">
      <alignment/>
      <protection/>
    </xf>
    <xf numFmtId="203" fontId="2" fillId="0" borderId="0" xfId="0" applyNumberFormat="1" applyFont="1" applyAlignment="1">
      <alignment horizontal="right"/>
    </xf>
    <xf numFmtId="203" fontId="2" fillId="0" borderId="2" xfId="15" applyNumberFormat="1" applyFont="1" applyBorder="1" applyAlignment="1" applyProtection="1" quotePrefix="1">
      <alignment/>
      <protection/>
    </xf>
    <xf numFmtId="203" fontId="3" fillId="0" borderId="0" xfId="15" applyNumberFormat="1" applyFont="1" applyAlignment="1" applyProtection="1" quotePrefix="1">
      <alignment horizontal="centerContinuous"/>
      <protection/>
    </xf>
    <xf numFmtId="203" fontId="5" fillId="0" borderId="0" xfId="0" applyNumberFormat="1" applyFont="1" applyAlignment="1">
      <alignment/>
    </xf>
    <xf numFmtId="203" fontId="2" fillId="0" borderId="0" xfId="15" applyNumberFormat="1" applyFont="1" applyBorder="1" applyAlignment="1">
      <alignment/>
    </xf>
    <xf numFmtId="203" fontId="2" fillId="0" borderId="0" xfId="21" applyNumberFormat="1" applyFont="1" applyFill="1" applyAlignment="1" quotePrefix="1">
      <alignment horizontal="center"/>
      <protection/>
    </xf>
    <xf numFmtId="203" fontId="3" fillId="0" borderId="0" xfId="15" applyNumberFormat="1" applyFont="1" applyAlignment="1">
      <alignment/>
    </xf>
    <xf numFmtId="203" fontId="3" fillId="0" borderId="0" xfId="0" applyNumberFormat="1" applyFont="1" applyFill="1" applyAlignment="1">
      <alignment horizontal="right"/>
    </xf>
    <xf numFmtId="43" fontId="2" fillId="0" borderId="0" xfId="15" applyFont="1" applyFill="1" applyAlignment="1">
      <alignment/>
    </xf>
    <xf numFmtId="43" fontId="2" fillId="0" borderId="5" xfId="15" applyFont="1" applyFill="1" applyBorder="1" applyAlignment="1">
      <alignment/>
    </xf>
    <xf numFmtId="43" fontId="2" fillId="0" borderId="3" xfId="15" applyFont="1" applyFill="1" applyBorder="1" applyAlignment="1">
      <alignment/>
    </xf>
    <xf numFmtId="199" fontId="2" fillId="0" borderId="0" xfId="15" applyNumberFormat="1" applyFont="1" applyAlignment="1">
      <alignment/>
    </xf>
    <xf numFmtId="40" fontId="9" fillId="0" borderId="4" xfId="0" applyNumberFormat="1" applyFont="1" applyBorder="1" applyAlignment="1">
      <alignment/>
    </xf>
    <xf numFmtId="203" fontId="2" fillId="0" borderId="0" xfId="0" applyNumberFormat="1" applyFont="1" applyFill="1" applyAlignment="1">
      <alignment/>
    </xf>
    <xf numFmtId="203" fontId="2" fillId="0" borderId="0" xfId="0" applyNumberFormat="1" applyFont="1" applyFill="1" applyAlignment="1">
      <alignment horizontal="center"/>
    </xf>
    <xf numFmtId="39" fontId="3" fillId="0" borderId="0" xfId="21" applyNumberFormat="1" applyFont="1" applyAlignment="1">
      <alignment horizontal="right"/>
      <protection/>
    </xf>
    <xf numFmtId="203" fontId="2" fillId="0" borderId="2" xfId="0" applyNumberFormat="1" applyFont="1" applyBorder="1" applyAlignment="1">
      <alignment horizontal="center"/>
    </xf>
    <xf numFmtId="203" fontId="2" fillId="0" borderId="0" xfId="15" applyNumberFormat="1" applyFont="1" applyAlignment="1">
      <alignment horizontal="right"/>
    </xf>
    <xf numFmtId="203" fontId="3" fillId="0" borderId="0" xfId="0" applyNumberFormat="1" applyFont="1" applyBorder="1" applyAlignment="1" quotePrefix="1">
      <alignment horizontal="center"/>
    </xf>
    <xf numFmtId="203" fontId="9" fillId="0" borderId="2" xfId="15" applyNumberFormat="1" applyFont="1" applyFill="1" applyBorder="1" applyAlignment="1">
      <alignment/>
    </xf>
    <xf numFmtId="204" fontId="2" fillId="0" borderId="0" xfId="0" applyNumberFormat="1" applyFont="1" applyAlignment="1">
      <alignment/>
    </xf>
    <xf numFmtId="204" fontId="2" fillId="0" borderId="5" xfId="0" applyNumberFormat="1" applyFont="1" applyBorder="1" applyAlignment="1">
      <alignment/>
    </xf>
    <xf numFmtId="204" fontId="2" fillId="0" borderId="4" xfId="0" applyNumberFormat="1" applyFont="1" applyBorder="1" applyAlignment="1">
      <alignment/>
    </xf>
    <xf numFmtId="39" fontId="3" fillId="0" borderId="2" xfId="21" applyNumberFormat="1" applyFont="1" applyBorder="1" applyAlignment="1">
      <alignment horizontal="center"/>
      <protection/>
    </xf>
    <xf numFmtId="39" fontId="3" fillId="0" borderId="0" xfId="21" applyNumberFormat="1" applyFont="1" applyAlignment="1">
      <alignment horizontal="center"/>
      <protection/>
    </xf>
    <xf numFmtId="203" fontId="2" fillId="0" borderId="0" xfId="21" applyNumberFormat="1" applyFont="1" applyFill="1" applyAlignment="1">
      <alignment horizontal="center"/>
      <protection/>
    </xf>
    <xf numFmtId="203" fontId="3" fillId="0" borderId="0" xfId="21" applyNumberFormat="1" applyFont="1" applyFill="1" applyAlignment="1" applyProtection="1">
      <alignment horizontal="center"/>
      <protection/>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38" fontId="11" fillId="0" borderId="5" xfId="21" applyNumberFormat="1" applyFont="1" applyBorder="1" applyAlignment="1" applyProtection="1">
      <alignment horizontal="center"/>
      <protection/>
    </xf>
    <xf numFmtId="195" fontId="11" fillId="0" borderId="0" xfId="21" applyNumberFormat="1" applyFont="1" applyBorder="1" applyAlignment="1" applyProtection="1">
      <alignment horizontal="center"/>
      <protection/>
    </xf>
    <xf numFmtId="197" fontId="7" fillId="0" borderId="0" xfId="0" applyNumberFormat="1" applyFont="1" applyAlignment="1" quotePrefix="1">
      <alignment horizontal="center"/>
    </xf>
    <xf numFmtId="38" fontId="11" fillId="0" borderId="1" xfId="21" applyNumberFormat="1" applyFont="1" applyBorder="1" applyAlignment="1" applyProtection="1">
      <alignment horizontal="center"/>
      <protection/>
    </xf>
    <xf numFmtId="38" fontId="11" fillId="0" borderId="0" xfId="21" applyNumberFormat="1" applyFont="1" applyBorder="1" applyAlignment="1" applyProtection="1">
      <alignment horizontal="center"/>
      <protection/>
    </xf>
    <xf numFmtId="195" fontId="11" fillId="0" borderId="5" xfId="21" applyNumberFormat="1" applyFont="1" applyBorder="1" applyAlignment="1" applyProtection="1">
      <alignment horizontal="center"/>
      <protection/>
    </xf>
    <xf numFmtId="40" fontId="7" fillId="0" borderId="0" xfId="0" applyNumberFormat="1" applyFont="1" applyAlignment="1" quotePrefix="1">
      <alignment horizontal="center"/>
    </xf>
    <xf numFmtId="195" fontId="11" fillId="0" borderId="1" xfId="21" applyNumberFormat="1" applyFont="1" applyBorder="1" applyAlignment="1" applyProtection="1">
      <alignment horizontal="center"/>
      <protection/>
    </xf>
    <xf numFmtId="203" fontId="2" fillId="0" borderId="0" xfId="15" applyNumberFormat="1" applyFont="1" applyAlignment="1">
      <alignment horizontal="center"/>
    </xf>
    <xf numFmtId="203" fontId="2" fillId="0" borderId="2" xfId="15" applyNumberFormat="1" applyFont="1" applyBorder="1" applyAlignment="1">
      <alignment horizontal="center"/>
    </xf>
    <xf numFmtId="203" fontId="2" fillId="0" borderId="5" xfId="15" applyNumberFormat="1" applyFont="1" applyBorder="1" applyAlignment="1" quotePrefix="1">
      <alignment horizontal="center"/>
    </xf>
    <xf numFmtId="0" fontId="7" fillId="0" borderId="0" xfId="0" applyFont="1" applyAlignment="1">
      <alignment horizontal="center"/>
    </xf>
    <xf numFmtId="0" fontId="2" fillId="0" borderId="2" xfId="0" applyFont="1" applyBorder="1" applyAlignment="1">
      <alignment horizontal="center"/>
    </xf>
    <xf numFmtId="203" fontId="2" fillId="0" borderId="0" xfId="21" applyNumberFormat="1" applyFont="1" applyAlignment="1">
      <alignment horizontal="center"/>
      <protection/>
    </xf>
    <xf numFmtId="203" fontId="2" fillId="0" borderId="0" xfId="0" applyNumberFormat="1" applyFont="1" applyAlignment="1">
      <alignment horizontal="center"/>
    </xf>
    <xf numFmtId="203" fontId="3" fillId="0" borderId="0" xfId="0" applyNumberFormat="1" applyFont="1" applyAlignment="1">
      <alignment horizontal="center"/>
    </xf>
    <xf numFmtId="203" fontId="2" fillId="0" borderId="0" xfId="21" applyNumberFormat="1" applyFont="1" applyFill="1" applyAlignment="1" quotePrefix="1">
      <alignment horizontal="center"/>
      <protection/>
    </xf>
    <xf numFmtId="203" fontId="2" fillId="0" borderId="0" xfId="15" applyNumberFormat="1" applyFont="1" applyBorder="1" applyAlignment="1">
      <alignment horizontal="center"/>
    </xf>
    <xf numFmtId="40" fontId="21" fillId="0" borderId="0" xfId="21" applyNumberFormat="1" applyFont="1" applyFill="1" applyBorder="1" applyAlignment="1" applyProtection="1" quotePrefix="1">
      <alignment horizontal="center"/>
      <protection/>
    </xf>
    <xf numFmtId="38" fontId="2" fillId="0" borderId="0" xfId="0" applyNumberFormat="1" applyFont="1" applyAlignment="1">
      <alignment horizontal="center"/>
    </xf>
    <xf numFmtId="40" fontId="2" fillId="0" borderId="0" xfId="0" applyNumberFormat="1" applyFont="1" applyAlignment="1" quotePrefix="1">
      <alignment horizontal="center"/>
    </xf>
    <xf numFmtId="39" fontId="3" fillId="0" borderId="0" xfId="21" applyNumberFormat="1" applyFont="1" applyBorder="1" applyAlignment="1">
      <alignment horizontal="center"/>
      <protection/>
    </xf>
  </cellXfs>
  <cellStyles count="9">
    <cellStyle name="Normal" xfId="0"/>
    <cellStyle name="Comma" xfId="15"/>
    <cellStyle name="Comma [0]" xfId="16"/>
    <cellStyle name="Currency" xfId="17"/>
    <cellStyle name="Currency [0]" xfId="18"/>
    <cellStyle name="Hyperlink" xfId="19"/>
    <cellStyle name="Followed Hyperlink" xfId="20"/>
    <cellStyle name="ปกติ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8"/>
  <sheetViews>
    <sheetView zoomScale="95" zoomScaleNormal="95" workbookViewId="0" topLeftCell="A76">
      <selection activeCell="B33" sqref="B33"/>
    </sheetView>
  </sheetViews>
  <sheetFormatPr defaultColWidth="9.140625" defaultRowHeight="27" customHeight="1"/>
  <cols>
    <col min="1" max="1" width="31.00390625" style="214" customWidth="1"/>
    <col min="2" max="2" width="14.8515625" style="214" customWidth="1"/>
    <col min="3" max="3" width="1.7109375" style="214" customWidth="1"/>
    <col min="4" max="4" width="15.00390625" style="218" customWidth="1"/>
    <col min="5" max="5" width="1.421875" style="218" customWidth="1"/>
    <col min="6" max="6" width="18.57421875" style="214" customWidth="1"/>
    <col min="7" max="7" width="1.7109375" style="214" customWidth="1"/>
    <col min="8" max="8" width="19.421875" style="214" customWidth="1"/>
    <col min="9" max="9" width="1.57421875" style="214" customWidth="1"/>
    <col min="10" max="10" width="1.421875" style="214" customWidth="1"/>
    <col min="11" max="41" width="9.140625" style="214" customWidth="1"/>
    <col min="42" max="42" width="9.28125" style="214" customWidth="1"/>
    <col min="43" max="16384" width="9.140625" style="214" customWidth="1"/>
  </cols>
  <sheetData>
    <row r="1" spans="1:8" s="210" customFormat="1" ht="20.25" customHeight="1">
      <c r="A1" s="301" t="s">
        <v>85</v>
      </c>
      <c r="B1" s="301"/>
      <c r="C1" s="301"/>
      <c r="D1" s="301"/>
      <c r="E1" s="301"/>
      <c r="F1" s="301"/>
      <c r="G1" s="301"/>
      <c r="H1" s="301"/>
    </row>
    <row r="2" spans="1:8" s="210" customFormat="1" ht="20.25" customHeight="1">
      <c r="A2" s="301" t="s">
        <v>86</v>
      </c>
      <c r="B2" s="301"/>
      <c r="C2" s="301"/>
      <c r="D2" s="301"/>
      <c r="E2" s="301"/>
      <c r="F2" s="301"/>
      <c r="G2" s="301"/>
      <c r="H2" s="301"/>
    </row>
    <row r="3" spans="1:8" s="210" customFormat="1" ht="20.25" customHeight="1">
      <c r="A3" s="301" t="s">
        <v>245</v>
      </c>
      <c r="B3" s="301"/>
      <c r="C3" s="301"/>
      <c r="D3" s="301"/>
      <c r="E3" s="301"/>
      <c r="F3" s="301"/>
      <c r="G3" s="301"/>
      <c r="H3" s="301"/>
    </row>
    <row r="4" spans="1:8" s="210" customFormat="1" ht="20.25" customHeight="1">
      <c r="A4" s="301" t="s">
        <v>664</v>
      </c>
      <c r="B4" s="301"/>
      <c r="C4" s="301"/>
      <c r="D4" s="301"/>
      <c r="E4" s="301"/>
      <c r="F4" s="301"/>
      <c r="G4" s="301"/>
      <c r="H4" s="301"/>
    </row>
    <row r="5" spans="1:7" s="210" customFormat="1" ht="9.75" customHeight="1">
      <c r="A5" s="209"/>
      <c r="B5" s="209"/>
      <c r="C5" s="209"/>
      <c r="D5" s="209"/>
      <c r="E5" s="209"/>
      <c r="F5" s="209"/>
      <c r="G5" s="209"/>
    </row>
    <row r="6" spans="1:7" ht="20.25" customHeight="1">
      <c r="A6" s="211" t="s">
        <v>87</v>
      </c>
      <c r="B6" s="212"/>
      <c r="C6" s="213"/>
      <c r="D6" s="212"/>
      <c r="E6" s="212"/>
      <c r="F6" s="212"/>
      <c r="G6" s="212"/>
    </row>
    <row r="7" spans="1:7" ht="20.25" customHeight="1">
      <c r="A7" s="212" t="s">
        <v>665</v>
      </c>
      <c r="B7" s="212"/>
      <c r="C7" s="213"/>
      <c r="D7" s="212"/>
      <c r="E7" s="212"/>
      <c r="F7" s="212"/>
      <c r="G7" s="212"/>
    </row>
    <row r="8" spans="1:7" ht="20.25" customHeight="1">
      <c r="A8" s="212" t="s">
        <v>293</v>
      </c>
      <c r="B8" s="212"/>
      <c r="C8" s="215"/>
      <c r="D8" s="216"/>
      <c r="E8" s="216"/>
      <c r="F8" s="216"/>
      <c r="G8" s="216"/>
    </row>
    <row r="9" spans="1:7" s="220" customFormat="1" ht="20.25" customHeight="1">
      <c r="A9" s="212" t="s">
        <v>666</v>
      </c>
      <c r="B9" s="217"/>
      <c r="C9" s="218"/>
      <c r="D9" s="219"/>
      <c r="E9" s="219"/>
      <c r="F9" s="219"/>
      <c r="G9" s="219"/>
    </row>
    <row r="10" spans="1:8" ht="20.25" customHeight="1">
      <c r="A10" s="217" t="s">
        <v>295</v>
      </c>
      <c r="B10" s="212"/>
      <c r="C10" s="212"/>
      <c r="D10" s="212"/>
      <c r="E10" s="212"/>
      <c r="F10" s="212"/>
      <c r="G10" s="212"/>
      <c r="H10" s="221"/>
    </row>
    <row r="11" spans="1:8" ht="20.25" customHeight="1">
      <c r="A11" s="217" t="s">
        <v>667</v>
      </c>
      <c r="B11" s="212"/>
      <c r="C11" s="212"/>
      <c r="D11" s="212"/>
      <c r="E11" s="212"/>
      <c r="F11" s="212"/>
      <c r="G11" s="212"/>
      <c r="H11" s="221"/>
    </row>
    <row r="12" spans="1:8" ht="20.25" customHeight="1">
      <c r="A12" s="217" t="s">
        <v>668</v>
      </c>
      <c r="B12" s="212"/>
      <c r="C12" s="212"/>
      <c r="D12" s="212"/>
      <c r="E12" s="212"/>
      <c r="F12" s="212"/>
      <c r="G12" s="212"/>
      <c r="H12" s="221"/>
    </row>
    <row r="13" spans="1:8" ht="20.25" customHeight="1">
      <c r="A13" s="217" t="s">
        <v>182</v>
      </c>
      <c r="B13" s="212"/>
      <c r="C13" s="212"/>
      <c r="D13" s="212"/>
      <c r="E13" s="212"/>
      <c r="F13" s="212"/>
      <c r="G13" s="212"/>
      <c r="H13" s="221"/>
    </row>
    <row r="14" spans="1:8" ht="20.25" customHeight="1">
      <c r="A14" s="217" t="s">
        <v>299</v>
      </c>
      <c r="B14" s="212"/>
      <c r="C14" s="212"/>
      <c r="D14" s="212"/>
      <c r="E14" s="212"/>
      <c r="F14" s="212"/>
      <c r="G14" s="212"/>
      <c r="H14" s="221"/>
    </row>
    <row r="15" spans="1:8" ht="20.25" customHeight="1">
      <c r="A15" s="217" t="s">
        <v>300</v>
      </c>
      <c r="B15" s="212"/>
      <c r="C15" s="212"/>
      <c r="D15" s="212"/>
      <c r="E15" s="212"/>
      <c r="F15" s="212"/>
      <c r="G15" s="212"/>
      <c r="H15" s="221"/>
    </row>
    <row r="16" spans="1:8" ht="20.25" customHeight="1">
      <c r="A16" s="217" t="s">
        <v>294</v>
      </c>
      <c r="B16" s="212"/>
      <c r="C16" s="212"/>
      <c r="D16" s="212"/>
      <c r="E16" s="212"/>
      <c r="F16" s="212"/>
      <c r="G16" s="212"/>
      <c r="H16" s="221"/>
    </row>
    <row r="17" spans="1:8" ht="20.25" customHeight="1">
      <c r="A17" s="217" t="s">
        <v>247</v>
      </c>
      <c r="B17" s="212"/>
      <c r="C17" s="212"/>
      <c r="D17" s="212"/>
      <c r="E17" s="212"/>
      <c r="F17" s="212"/>
      <c r="G17" s="212"/>
      <c r="H17" s="221"/>
    </row>
    <row r="18" spans="1:8" ht="20.25" customHeight="1">
      <c r="A18" s="217" t="s">
        <v>246</v>
      </c>
      <c r="B18" s="212"/>
      <c r="C18" s="212"/>
      <c r="D18" s="212"/>
      <c r="E18" s="212"/>
      <c r="F18" s="212"/>
      <c r="G18" s="212"/>
      <c r="H18" s="221"/>
    </row>
    <row r="19" spans="1:8" ht="20.25" customHeight="1">
      <c r="A19" s="217" t="s">
        <v>249</v>
      </c>
      <c r="B19" s="212"/>
      <c r="C19" s="212"/>
      <c r="D19" s="212"/>
      <c r="E19" s="212"/>
      <c r="F19" s="212"/>
      <c r="G19" s="212"/>
      <c r="H19" s="221"/>
    </row>
    <row r="20" spans="1:8" ht="20.25" customHeight="1">
      <c r="A20" s="217" t="s">
        <v>248</v>
      </c>
      <c r="B20" s="212"/>
      <c r="C20" s="212"/>
      <c r="D20" s="212"/>
      <c r="E20" s="212"/>
      <c r="F20" s="212"/>
      <c r="G20" s="212"/>
      <c r="H20" s="221"/>
    </row>
    <row r="21" spans="1:8" ht="20.25" customHeight="1">
      <c r="A21" s="217" t="s">
        <v>669</v>
      </c>
      <c r="B21" s="212"/>
      <c r="C21" s="212"/>
      <c r="D21" s="212"/>
      <c r="E21" s="212"/>
      <c r="F21" s="212"/>
      <c r="G21" s="212"/>
      <c r="H21" s="221"/>
    </row>
    <row r="22" spans="1:8" ht="20.25" customHeight="1">
      <c r="A22" s="217" t="s">
        <v>670</v>
      </c>
      <c r="B22" s="212"/>
      <c r="C22" s="212"/>
      <c r="D22" s="212"/>
      <c r="E22" s="212"/>
      <c r="F22" s="212"/>
      <c r="G22" s="212"/>
      <c r="H22" s="221"/>
    </row>
    <row r="23" spans="1:8" ht="20.25" customHeight="1">
      <c r="A23" s="217" t="s">
        <v>671</v>
      </c>
      <c r="B23" s="212"/>
      <c r="C23" s="212"/>
      <c r="D23" s="212"/>
      <c r="E23" s="212"/>
      <c r="F23" s="212"/>
      <c r="G23" s="212"/>
      <c r="H23" s="221"/>
    </row>
    <row r="24" spans="1:8" ht="20.25" customHeight="1">
      <c r="A24" s="217" t="s">
        <v>672</v>
      </c>
      <c r="B24" s="212"/>
      <c r="C24" s="212"/>
      <c r="D24" s="212"/>
      <c r="E24" s="212"/>
      <c r="F24" s="212"/>
      <c r="G24" s="212"/>
      <c r="H24" s="221"/>
    </row>
    <row r="25" spans="1:8" ht="20.25" customHeight="1">
      <c r="A25" s="217" t="s">
        <v>673</v>
      </c>
      <c r="B25" s="212"/>
      <c r="C25" s="212"/>
      <c r="D25" s="212"/>
      <c r="E25" s="212"/>
      <c r="F25" s="212"/>
      <c r="G25" s="212"/>
      <c r="H25" s="221"/>
    </row>
    <row r="26" spans="1:8" ht="20.25" customHeight="1">
      <c r="A26" s="217" t="s">
        <v>674</v>
      </c>
      <c r="B26" s="212"/>
      <c r="C26" s="212"/>
      <c r="D26" s="212"/>
      <c r="E26" s="212"/>
      <c r="F26" s="212"/>
      <c r="G26" s="212"/>
      <c r="H26" s="221"/>
    </row>
    <row r="27" spans="1:7" s="220" customFormat="1" ht="13.5" customHeight="1">
      <c r="A27" s="212"/>
      <c r="B27" s="217"/>
      <c r="C27" s="218"/>
      <c r="D27" s="219"/>
      <c r="E27" s="219"/>
      <c r="F27" s="219"/>
      <c r="G27" s="219"/>
    </row>
    <row r="28" spans="1:7" s="220" customFormat="1" ht="20.25" customHeight="1">
      <c r="A28" s="211" t="s">
        <v>88</v>
      </c>
      <c r="B28" s="212"/>
      <c r="C28" s="218"/>
      <c r="D28" s="219"/>
      <c r="E28" s="219"/>
      <c r="F28" s="219"/>
      <c r="G28" s="219"/>
    </row>
    <row r="29" spans="1:7" s="220" customFormat="1" ht="20.25" customHeight="1">
      <c r="A29" s="217" t="s">
        <v>675</v>
      </c>
      <c r="B29" s="212"/>
      <c r="C29" s="218"/>
      <c r="D29" s="219"/>
      <c r="E29" s="219"/>
      <c r="F29" s="219"/>
      <c r="G29" s="219"/>
    </row>
    <row r="30" spans="1:7" s="220" customFormat="1" ht="20.25" customHeight="1">
      <c r="A30" s="212" t="s">
        <v>177</v>
      </c>
      <c r="B30" s="212"/>
      <c r="C30" s="218"/>
      <c r="D30" s="219"/>
      <c r="E30" s="219"/>
      <c r="F30" s="219"/>
      <c r="G30" s="219"/>
    </row>
    <row r="31" spans="1:7" s="220" customFormat="1" ht="20.25" customHeight="1">
      <c r="A31" s="212" t="s">
        <v>676</v>
      </c>
      <c r="B31" s="212"/>
      <c r="C31" s="218"/>
      <c r="D31" s="219"/>
      <c r="E31" s="219"/>
      <c r="F31" s="219"/>
      <c r="G31" s="219"/>
    </row>
    <row r="32" spans="1:7" s="220" customFormat="1" ht="20.25" customHeight="1">
      <c r="A32" s="212" t="s">
        <v>610</v>
      </c>
      <c r="B32" s="212"/>
      <c r="C32" s="218"/>
      <c r="D32" s="219"/>
      <c r="E32" s="219"/>
      <c r="F32" s="219"/>
      <c r="G32" s="219"/>
    </row>
    <row r="33" spans="1:7" s="220" customFormat="1" ht="20.25" customHeight="1">
      <c r="A33" s="212" t="s">
        <v>611</v>
      </c>
      <c r="B33" s="212"/>
      <c r="C33" s="218"/>
      <c r="D33" s="219"/>
      <c r="E33" s="219"/>
      <c r="F33" s="219"/>
      <c r="G33" s="219"/>
    </row>
    <row r="34" spans="1:7" s="220" customFormat="1" ht="20.25" customHeight="1">
      <c r="A34" s="212" t="s">
        <v>612</v>
      </c>
      <c r="B34" s="212"/>
      <c r="C34" s="218"/>
      <c r="D34" s="219"/>
      <c r="E34" s="219"/>
      <c r="F34" s="219"/>
      <c r="G34" s="219"/>
    </row>
    <row r="35" spans="1:7" s="220" customFormat="1" ht="20.25" customHeight="1">
      <c r="A35" s="212" t="s">
        <v>89</v>
      </c>
      <c r="B35" s="212"/>
      <c r="C35" s="218"/>
      <c r="D35" s="219"/>
      <c r="E35" s="219"/>
      <c r="F35" s="219"/>
      <c r="G35" s="219"/>
    </row>
    <row r="36" spans="1:7" s="220" customFormat="1" ht="20.25" customHeight="1">
      <c r="A36" s="212" t="s">
        <v>613</v>
      </c>
      <c r="B36" s="212"/>
      <c r="C36" s="218"/>
      <c r="D36" s="219"/>
      <c r="E36" s="219"/>
      <c r="F36" s="219"/>
      <c r="G36" s="219"/>
    </row>
    <row r="37" spans="1:7" s="220" customFormat="1" ht="20.25" customHeight="1">
      <c r="A37" s="212" t="s">
        <v>90</v>
      </c>
      <c r="B37" s="212"/>
      <c r="C37" s="218"/>
      <c r="D37" s="219"/>
      <c r="E37" s="219"/>
      <c r="F37" s="219"/>
      <c r="G37" s="219"/>
    </row>
    <row r="38" spans="1:7" s="220" customFormat="1" ht="20.25" customHeight="1">
      <c r="A38" s="217" t="s">
        <v>101</v>
      </c>
      <c r="B38" s="212"/>
      <c r="C38" s="218"/>
      <c r="D38" s="219"/>
      <c r="E38" s="219"/>
      <c r="F38" s="219"/>
      <c r="G38" s="219"/>
    </row>
    <row r="39" spans="1:7" s="220" customFormat="1" ht="20.25" customHeight="1">
      <c r="A39" s="217" t="s">
        <v>184</v>
      </c>
      <c r="B39" s="212"/>
      <c r="C39" s="218"/>
      <c r="D39" s="219"/>
      <c r="E39" s="219"/>
      <c r="F39" s="219"/>
      <c r="G39" s="219"/>
    </row>
    <row r="40" spans="1:7" s="220" customFormat="1" ht="20.25" customHeight="1">
      <c r="A40" s="212" t="s">
        <v>183</v>
      </c>
      <c r="B40" s="212"/>
      <c r="C40" s="218"/>
      <c r="D40" s="219"/>
      <c r="E40" s="219"/>
      <c r="F40" s="219"/>
      <c r="G40" s="219"/>
    </row>
    <row r="41" spans="1:7" s="220" customFormat="1" ht="15" customHeight="1">
      <c r="A41" s="212"/>
      <c r="B41" s="212"/>
      <c r="C41" s="218"/>
      <c r="D41" s="219"/>
      <c r="E41" s="219"/>
      <c r="F41" s="219"/>
      <c r="G41" s="219"/>
    </row>
    <row r="42" spans="1:7" s="220" customFormat="1" ht="20.25" customHeight="1">
      <c r="A42" s="222" t="s">
        <v>677</v>
      </c>
      <c r="B42" s="212"/>
      <c r="C42" s="218"/>
      <c r="D42" s="219"/>
      <c r="E42" s="219"/>
      <c r="F42" s="219"/>
      <c r="G42" s="219"/>
    </row>
    <row r="43" spans="1:7" s="220" customFormat="1" ht="20.25" customHeight="1">
      <c r="A43" s="217" t="s">
        <v>301</v>
      </c>
      <c r="B43" s="212"/>
      <c r="C43" s="218"/>
      <c r="D43" s="219"/>
      <c r="E43" s="219"/>
      <c r="F43" s="219"/>
      <c r="G43" s="219"/>
    </row>
    <row r="44" spans="1:7" s="220" customFormat="1" ht="20.25" customHeight="1">
      <c r="A44" s="212" t="s">
        <v>302</v>
      </c>
      <c r="B44" s="217"/>
      <c r="C44" s="218"/>
      <c r="D44" s="219"/>
      <c r="E44" s="219"/>
      <c r="F44" s="219"/>
      <c r="G44" s="219"/>
    </row>
    <row r="45" spans="1:8" s="220" customFormat="1" ht="20.25" customHeight="1">
      <c r="A45" s="300" t="s">
        <v>102</v>
      </c>
      <c r="B45" s="300"/>
      <c r="C45" s="300"/>
      <c r="D45" s="300"/>
      <c r="E45" s="300"/>
      <c r="F45" s="300"/>
      <c r="G45" s="300"/>
      <c r="H45" s="300"/>
    </row>
    <row r="46" spans="1:7" s="220" customFormat="1" ht="6.75" customHeight="1">
      <c r="A46" s="212"/>
      <c r="B46" s="212"/>
      <c r="C46" s="218"/>
      <c r="D46" s="219"/>
      <c r="E46" s="219"/>
      <c r="F46" s="219"/>
      <c r="G46" s="219"/>
    </row>
    <row r="47" spans="1:8" s="220" customFormat="1" ht="20.25" customHeight="1">
      <c r="A47" s="222" t="s">
        <v>105</v>
      </c>
      <c r="B47" s="217"/>
      <c r="C47" s="217"/>
      <c r="D47" s="218"/>
      <c r="E47" s="218"/>
      <c r="F47" s="219"/>
      <c r="G47" s="219"/>
      <c r="H47" s="219"/>
    </row>
    <row r="48" spans="1:8" s="220" customFormat="1" ht="20.25" customHeight="1">
      <c r="A48" s="217" t="s">
        <v>392</v>
      </c>
      <c r="B48" s="217"/>
      <c r="C48" s="217"/>
      <c r="D48" s="218"/>
      <c r="E48" s="218"/>
      <c r="F48" s="219"/>
      <c r="G48" s="219"/>
      <c r="H48" s="219"/>
    </row>
    <row r="49" spans="1:8" s="220" customFormat="1" ht="20.25" customHeight="1">
      <c r="A49" s="217"/>
      <c r="B49" s="217"/>
      <c r="C49" s="217"/>
      <c r="D49" s="218"/>
      <c r="E49" s="218"/>
      <c r="F49" s="219"/>
      <c r="G49" s="219"/>
      <c r="H49" s="223" t="s">
        <v>373</v>
      </c>
    </row>
    <row r="50" spans="1:8" s="220" customFormat="1" ht="20.25" customHeight="1">
      <c r="A50" s="217"/>
      <c r="B50" s="217"/>
      <c r="C50" s="217"/>
      <c r="D50" s="218"/>
      <c r="E50" s="218"/>
      <c r="F50" s="300" t="s">
        <v>303</v>
      </c>
      <c r="G50" s="300"/>
      <c r="H50" s="300"/>
    </row>
    <row r="51" spans="1:8" s="220" customFormat="1" ht="20.25" customHeight="1">
      <c r="A51" s="217"/>
      <c r="B51" s="217"/>
      <c r="C51" s="217"/>
      <c r="D51" s="218"/>
      <c r="E51" s="218"/>
      <c r="F51" s="224"/>
      <c r="G51" s="224"/>
      <c r="H51" s="224" t="s">
        <v>304</v>
      </c>
    </row>
    <row r="52" spans="6:8" ht="20.25" customHeight="1">
      <c r="F52" s="225" t="s">
        <v>250</v>
      </c>
      <c r="H52" s="226" t="s">
        <v>618</v>
      </c>
    </row>
    <row r="53" spans="1:8" ht="20.25" customHeight="1">
      <c r="A53" s="214" t="s">
        <v>729</v>
      </c>
      <c r="F53" s="214">
        <v>894302.95</v>
      </c>
      <c r="H53" s="214">
        <v>761187.22</v>
      </c>
    </row>
    <row r="54" spans="1:8" ht="20.25" customHeight="1">
      <c r="A54" s="214" t="s">
        <v>730</v>
      </c>
      <c r="F54" s="214">
        <v>932309.11</v>
      </c>
      <c r="H54" s="214">
        <v>1259224.16</v>
      </c>
    </row>
    <row r="55" spans="1:8" ht="20.25" customHeight="1">
      <c r="A55" s="214" t="s">
        <v>731</v>
      </c>
      <c r="F55" s="214">
        <v>46095407.89</v>
      </c>
      <c r="H55" s="214">
        <v>56747866.88</v>
      </c>
    </row>
    <row r="56" spans="1:8" ht="20.25" customHeight="1" thickBot="1">
      <c r="A56" s="214" t="s">
        <v>106</v>
      </c>
      <c r="F56" s="227">
        <f>SUM(F53:F55)</f>
        <v>47922019.95</v>
      </c>
      <c r="G56" s="218"/>
      <c r="H56" s="227">
        <f>SUM(H53:H55)</f>
        <v>58768278.260000005</v>
      </c>
    </row>
    <row r="57" spans="6:8" ht="9.75" customHeight="1" thickTop="1">
      <c r="F57" s="228"/>
      <c r="G57" s="218"/>
      <c r="H57" s="228"/>
    </row>
    <row r="58" spans="1:7" s="230" customFormat="1" ht="20.25" customHeight="1">
      <c r="A58" s="229" t="s">
        <v>107</v>
      </c>
      <c r="B58" s="220"/>
      <c r="C58" s="220"/>
      <c r="D58" s="228"/>
      <c r="E58" s="228"/>
      <c r="F58" s="220"/>
      <c r="G58" s="220"/>
    </row>
    <row r="59" spans="1:8" s="230" customFormat="1" ht="20.25" customHeight="1">
      <c r="A59" s="214" t="s">
        <v>251</v>
      </c>
      <c r="B59" s="214"/>
      <c r="C59" s="214"/>
      <c r="D59" s="218"/>
      <c r="E59" s="218"/>
      <c r="F59" s="214"/>
      <c r="G59" s="214"/>
      <c r="H59" s="214"/>
    </row>
    <row r="60" spans="1:8" s="230" customFormat="1" ht="20.25" customHeight="1">
      <c r="A60" s="214" t="s">
        <v>617</v>
      </c>
      <c r="B60" s="214"/>
      <c r="C60" s="214"/>
      <c r="D60" s="218"/>
      <c r="E60" s="218"/>
      <c r="F60" s="214"/>
      <c r="G60" s="214"/>
      <c r="H60" s="214"/>
    </row>
    <row r="61" spans="1:8" s="220" customFormat="1" ht="20.25" customHeight="1">
      <c r="A61" s="217"/>
      <c r="B61" s="217"/>
      <c r="C61" s="217"/>
      <c r="D61" s="218"/>
      <c r="E61" s="218"/>
      <c r="F61" s="219"/>
      <c r="G61" s="219"/>
      <c r="H61" s="223" t="s">
        <v>373</v>
      </c>
    </row>
    <row r="62" spans="1:8" s="220" customFormat="1" ht="20.25" customHeight="1">
      <c r="A62" s="217"/>
      <c r="B62" s="217"/>
      <c r="C62" s="217"/>
      <c r="D62" s="218"/>
      <c r="E62" s="218"/>
      <c r="F62" s="300" t="s">
        <v>303</v>
      </c>
      <c r="G62" s="300"/>
      <c r="H62" s="300"/>
    </row>
    <row r="63" spans="1:8" s="220" customFormat="1" ht="20.25" customHeight="1">
      <c r="A63" s="217"/>
      <c r="B63" s="217"/>
      <c r="C63" s="217"/>
      <c r="D63" s="218"/>
      <c r="E63" s="218"/>
      <c r="F63" s="224"/>
      <c r="G63" s="224"/>
      <c r="H63" s="224" t="s">
        <v>304</v>
      </c>
    </row>
    <row r="64" spans="6:8" ht="20.25" customHeight="1">
      <c r="F64" s="225" t="s">
        <v>250</v>
      </c>
      <c r="H64" s="226" t="s">
        <v>618</v>
      </c>
    </row>
    <row r="65" spans="1:8" s="230" customFormat="1" ht="20.25" customHeight="1">
      <c r="A65" s="214" t="s">
        <v>108</v>
      </c>
      <c r="B65" s="214"/>
      <c r="C65" s="214"/>
      <c r="D65" s="228"/>
      <c r="E65" s="228"/>
      <c r="F65" s="214">
        <v>76571325.4</v>
      </c>
      <c r="G65" s="214"/>
      <c r="H65" s="214">
        <v>81035183.66</v>
      </c>
    </row>
    <row r="66" spans="1:8" s="230" customFormat="1" ht="20.25" customHeight="1">
      <c r="A66" s="214" t="s">
        <v>109</v>
      </c>
      <c r="B66" s="214"/>
      <c r="C66" s="214"/>
      <c r="D66" s="228"/>
      <c r="E66" s="228"/>
      <c r="F66" s="214">
        <v>15544368.15</v>
      </c>
      <c r="G66" s="214"/>
      <c r="H66" s="214">
        <v>8658835.53</v>
      </c>
    </row>
    <row r="67" spans="1:8" s="230" customFormat="1" ht="20.25" customHeight="1">
      <c r="A67" s="214" t="s">
        <v>110</v>
      </c>
      <c r="B67" s="214"/>
      <c r="C67" s="214"/>
      <c r="D67" s="228"/>
      <c r="E67" s="228"/>
      <c r="F67" s="214">
        <v>9688.11</v>
      </c>
      <c r="G67" s="214"/>
      <c r="H67" s="214">
        <v>5000</v>
      </c>
    </row>
    <row r="68" spans="1:8" s="230" customFormat="1" ht="20.25" customHeight="1">
      <c r="A68" s="214" t="s">
        <v>111</v>
      </c>
      <c r="B68" s="214"/>
      <c r="C68" s="214"/>
      <c r="D68" s="228"/>
      <c r="E68" s="228"/>
      <c r="F68" s="214">
        <v>58271.56</v>
      </c>
      <c r="G68" s="214"/>
      <c r="H68" s="214">
        <v>9095</v>
      </c>
    </row>
    <row r="69" spans="1:8" s="230" customFormat="1" ht="20.25" customHeight="1">
      <c r="A69" s="214" t="s">
        <v>112</v>
      </c>
      <c r="B69" s="214"/>
      <c r="C69" s="214"/>
      <c r="D69" s="228"/>
      <c r="E69" s="228"/>
      <c r="F69" s="231">
        <v>3438780.2</v>
      </c>
      <c r="G69" s="214"/>
      <c r="H69" s="231">
        <v>3429685.2</v>
      </c>
    </row>
    <row r="70" spans="1:8" s="230" customFormat="1" ht="20.25" customHeight="1">
      <c r="A70" s="214" t="s">
        <v>106</v>
      </c>
      <c r="B70" s="214"/>
      <c r="C70" s="214"/>
      <c r="D70" s="228"/>
      <c r="E70" s="228"/>
      <c r="F70" s="218">
        <f>SUM(F65:F69)</f>
        <v>95622433.42000002</v>
      </c>
      <c r="G70" s="228"/>
      <c r="H70" s="218">
        <f>SUM(H65:H69)</f>
        <v>93137799.39</v>
      </c>
    </row>
    <row r="71" spans="1:8" s="230" customFormat="1" ht="20.25" customHeight="1">
      <c r="A71" s="214" t="s">
        <v>113</v>
      </c>
      <c r="B71" s="214"/>
      <c r="C71" s="214"/>
      <c r="D71" s="228"/>
      <c r="E71" s="228"/>
      <c r="F71" s="214">
        <v>-3429685.2</v>
      </c>
      <c r="G71" s="214"/>
      <c r="H71" s="214">
        <v>-3429685.2</v>
      </c>
    </row>
    <row r="72" spans="1:8" s="230" customFormat="1" ht="20.25" customHeight="1" thickBot="1">
      <c r="A72" s="214" t="s">
        <v>114</v>
      </c>
      <c r="B72" s="214"/>
      <c r="C72" s="214"/>
      <c r="D72" s="228"/>
      <c r="E72" s="228"/>
      <c r="F72" s="227">
        <f>SUM(F70:F71)</f>
        <v>92192748.22000001</v>
      </c>
      <c r="G72" s="228"/>
      <c r="H72" s="227">
        <f>SUM(H70:H71)</f>
        <v>89708114.19</v>
      </c>
    </row>
    <row r="73" s="230" customFormat="1" ht="6.75" customHeight="1" thickTop="1"/>
    <row r="74" spans="1:8" s="230" customFormat="1" ht="20.25" customHeight="1">
      <c r="A74" s="210" t="s">
        <v>115</v>
      </c>
      <c r="B74" s="214"/>
      <c r="C74" s="214"/>
      <c r="D74" s="218"/>
      <c r="E74" s="218"/>
      <c r="F74" s="219"/>
      <c r="G74" s="219"/>
      <c r="H74" s="213"/>
    </row>
    <row r="75" spans="1:8" s="230" customFormat="1" ht="20.25" customHeight="1">
      <c r="A75" s="214" t="s">
        <v>252</v>
      </c>
      <c r="B75" s="214"/>
      <c r="C75" s="214"/>
      <c r="D75" s="218"/>
      <c r="E75" s="218"/>
      <c r="F75" s="219"/>
      <c r="G75" s="219"/>
      <c r="H75" s="219"/>
    </row>
    <row r="76" spans="1:8" s="220" customFormat="1" ht="20.25" customHeight="1">
      <c r="A76" s="217"/>
      <c r="B76" s="217"/>
      <c r="C76" s="217"/>
      <c r="D76" s="218"/>
      <c r="E76" s="218"/>
      <c r="F76" s="219"/>
      <c r="G76" s="219"/>
      <c r="H76" s="223" t="s">
        <v>373</v>
      </c>
    </row>
    <row r="77" spans="1:8" s="220" customFormat="1" ht="20.25" customHeight="1">
      <c r="A77" s="217"/>
      <c r="B77" s="217"/>
      <c r="C77" s="217"/>
      <c r="D77" s="218"/>
      <c r="E77" s="218"/>
      <c r="F77" s="300" t="s">
        <v>303</v>
      </c>
      <c r="G77" s="300"/>
      <c r="H77" s="300"/>
    </row>
    <row r="78" spans="1:8" s="220" customFormat="1" ht="20.25" customHeight="1">
      <c r="A78" s="217"/>
      <c r="B78" s="217"/>
      <c r="C78" s="217"/>
      <c r="D78" s="218"/>
      <c r="E78" s="218"/>
      <c r="F78" s="224"/>
      <c r="G78" s="224"/>
      <c r="H78" s="224" t="s">
        <v>304</v>
      </c>
    </row>
    <row r="79" spans="6:8" ht="20.25" customHeight="1">
      <c r="F79" s="225" t="s">
        <v>250</v>
      </c>
      <c r="H79" s="226" t="s">
        <v>618</v>
      </c>
    </row>
    <row r="80" spans="1:8" s="230" customFormat="1" ht="20.25" customHeight="1">
      <c r="A80" s="214" t="s">
        <v>116</v>
      </c>
      <c r="B80" s="214"/>
      <c r="C80" s="214"/>
      <c r="D80" s="220"/>
      <c r="E80" s="220"/>
      <c r="F80" s="214"/>
      <c r="G80" s="214"/>
      <c r="H80" s="214"/>
    </row>
    <row r="81" spans="1:8" s="230" customFormat="1" ht="20.25" customHeight="1">
      <c r="A81" s="214" t="s">
        <v>108</v>
      </c>
      <c r="B81" s="214"/>
      <c r="C81" s="214"/>
      <c r="D81" s="228"/>
      <c r="E81" s="228"/>
      <c r="F81" s="214">
        <v>43922223.27</v>
      </c>
      <c r="G81" s="214"/>
      <c r="H81" s="214">
        <v>40113985.41</v>
      </c>
    </row>
    <row r="82" spans="1:8" s="230" customFormat="1" ht="20.25" customHeight="1">
      <c r="A82" s="214" t="s">
        <v>109</v>
      </c>
      <c r="B82" s="214"/>
      <c r="C82" s="214"/>
      <c r="D82" s="228"/>
      <c r="E82" s="228"/>
      <c r="F82" s="214">
        <v>880861.94</v>
      </c>
      <c r="G82" s="214"/>
      <c r="H82" s="214">
        <v>730991.2</v>
      </c>
    </row>
    <row r="83" spans="1:8" s="230" customFormat="1" ht="20.25" customHeight="1">
      <c r="A83" s="214" t="s">
        <v>110</v>
      </c>
      <c r="B83" s="214"/>
      <c r="C83" s="214"/>
      <c r="D83" s="228"/>
      <c r="E83" s="228"/>
      <c r="F83" s="214">
        <v>771665.29</v>
      </c>
      <c r="G83" s="214"/>
      <c r="H83" s="214">
        <v>4873.08</v>
      </c>
    </row>
    <row r="84" spans="1:8" s="230" customFormat="1" ht="20.25" customHeight="1">
      <c r="A84" s="214" t="s">
        <v>111</v>
      </c>
      <c r="B84" s="214"/>
      <c r="C84" s="214"/>
      <c r="D84" s="228"/>
      <c r="E84" s="228"/>
      <c r="F84" s="218">
        <v>19513.59</v>
      </c>
      <c r="G84" s="214"/>
      <c r="H84" s="218">
        <v>13405.02</v>
      </c>
    </row>
    <row r="85" spans="1:8" s="230" customFormat="1" ht="20.25" customHeight="1">
      <c r="A85" s="214" t="s">
        <v>112</v>
      </c>
      <c r="B85" s="214"/>
      <c r="C85" s="214"/>
      <c r="D85" s="228"/>
      <c r="E85" s="228"/>
      <c r="F85" s="231">
        <v>2408792.72</v>
      </c>
      <c r="G85" s="220"/>
      <c r="H85" s="231">
        <v>2408792.72</v>
      </c>
    </row>
    <row r="86" spans="1:8" s="230" customFormat="1" ht="20.25" customHeight="1">
      <c r="A86" s="214" t="s">
        <v>106</v>
      </c>
      <c r="B86" s="214"/>
      <c r="C86" s="214"/>
      <c r="D86" s="228"/>
      <c r="E86" s="228"/>
      <c r="F86" s="218">
        <f>SUM(F81:F85)</f>
        <v>48003056.81</v>
      </c>
      <c r="G86" s="228"/>
      <c r="H86" s="218">
        <f>SUM(H81:H85)</f>
        <v>43272047.43</v>
      </c>
    </row>
    <row r="87" spans="1:8" s="230" customFormat="1" ht="20.25" customHeight="1">
      <c r="A87" s="214" t="s">
        <v>113</v>
      </c>
      <c r="B87" s="214"/>
      <c r="C87" s="214"/>
      <c r="D87" s="228"/>
      <c r="E87" s="228"/>
      <c r="F87" s="214">
        <v>-2408792.72</v>
      </c>
      <c r="G87" s="220"/>
      <c r="H87" s="214">
        <v>-2408792.72</v>
      </c>
    </row>
    <row r="88" spans="1:8" s="230" customFormat="1" ht="20.25" customHeight="1" thickBot="1">
      <c r="A88" s="214" t="s">
        <v>117</v>
      </c>
      <c r="B88" s="214"/>
      <c r="C88" s="214"/>
      <c r="D88" s="228"/>
      <c r="E88" s="228"/>
      <c r="F88" s="227">
        <f>SUM(F86:F87)</f>
        <v>45594264.09</v>
      </c>
      <c r="G88" s="228"/>
      <c r="H88" s="227">
        <f>SUM(H86:H87)</f>
        <v>40863254.71</v>
      </c>
    </row>
    <row r="89" ht="20.25" customHeight="1" thickTop="1"/>
  </sheetData>
  <mergeCells count="8">
    <mergeCell ref="F77:H77"/>
    <mergeCell ref="A45:H45"/>
    <mergeCell ref="A4:H4"/>
    <mergeCell ref="A1:H1"/>
    <mergeCell ref="A2:H2"/>
    <mergeCell ref="A3:H3"/>
    <mergeCell ref="F50:H50"/>
    <mergeCell ref="F62:H62"/>
  </mergeCells>
  <printOptions/>
  <pageMargins left="0.67" right="0.26" top="0.4" bottom="0.37" header="0.26" footer="0.18"/>
  <pageSetup horizontalDpi="180" verticalDpi="180" orientation="portrait" paperSize="9" scale="93" r:id="rId1"/>
</worksheet>
</file>

<file path=xl/worksheets/sheet10.xml><?xml version="1.0" encoding="utf-8"?>
<worksheet xmlns="http://schemas.openxmlformats.org/spreadsheetml/2006/main" xmlns:r="http://schemas.openxmlformats.org/officeDocument/2006/relationships">
  <dimension ref="A1:T45"/>
  <sheetViews>
    <sheetView zoomScale="90" zoomScaleNormal="90" workbookViewId="0" topLeftCell="A28">
      <selection activeCell="R16" sqref="R16"/>
    </sheetView>
  </sheetViews>
  <sheetFormatPr defaultColWidth="9.140625" defaultRowHeight="26.25" customHeight="1"/>
  <cols>
    <col min="1" max="1" width="28.421875" style="19" customWidth="1"/>
    <col min="2" max="2" width="18.8515625" style="19" customWidth="1"/>
    <col min="3" max="3" width="0.85546875" style="19" customWidth="1"/>
    <col min="4" max="4" width="11.28125" style="19" bestFit="1" customWidth="1"/>
    <col min="5" max="5" width="0.85546875" style="19" customWidth="1"/>
    <col min="6" max="6" width="9.57421875" style="19" customWidth="1"/>
    <col min="7" max="7" width="0.85546875" style="19" customWidth="1"/>
    <col min="8" max="8" width="10.7109375" style="19" customWidth="1"/>
    <col min="9" max="9" width="0.85546875" style="19" customWidth="1"/>
    <col min="10" max="10" width="11.00390625" style="19" customWidth="1"/>
    <col min="11" max="11" width="0.85546875" style="19" customWidth="1"/>
    <col min="12" max="12" width="11.28125" style="19" bestFit="1" customWidth="1"/>
    <col min="13" max="13" width="0.85546875" style="19" customWidth="1"/>
    <col min="14" max="14" width="8.7109375" style="19" customWidth="1"/>
    <col min="15" max="15" width="1.28515625" style="19" customWidth="1"/>
    <col min="16" max="16" width="12.00390625" style="19" customWidth="1"/>
    <col min="17" max="17" width="1.1484375" style="19" customWidth="1"/>
    <col min="18" max="18" width="12.140625" style="19" customWidth="1"/>
    <col min="19" max="19" width="1.57421875" style="19" customWidth="1"/>
    <col min="20" max="20" width="5.28125" style="19" customWidth="1"/>
    <col min="21" max="16384" width="9.140625" style="19" customWidth="1"/>
  </cols>
  <sheetData>
    <row r="1" spans="1:20" ht="24.75" customHeight="1">
      <c r="A1" s="328" t="s">
        <v>353</v>
      </c>
      <c r="B1" s="328"/>
      <c r="C1" s="328"/>
      <c r="D1" s="328"/>
      <c r="E1" s="328"/>
      <c r="F1" s="328"/>
      <c r="G1" s="328"/>
      <c r="H1" s="328"/>
      <c r="I1" s="328"/>
      <c r="J1" s="328"/>
      <c r="K1" s="328"/>
      <c r="L1" s="328"/>
      <c r="M1" s="328"/>
      <c r="N1" s="328"/>
      <c r="O1" s="328"/>
      <c r="P1" s="328"/>
      <c r="Q1" s="328"/>
      <c r="R1" s="328"/>
      <c r="S1" s="30"/>
      <c r="T1" s="31"/>
    </row>
    <row r="2" ht="24.75" customHeight="1"/>
    <row r="3" ht="24.75" customHeight="1">
      <c r="A3" s="20" t="s">
        <v>287</v>
      </c>
    </row>
    <row r="4" ht="24.75" customHeight="1">
      <c r="A4" s="19" t="s">
        <v>288</v>
      </c>
    </row>
    <row r="5" ht="24.75" customHeight="1">
      <c r="A5" s="19" t="s">
        <v>289</v>
      </c>
    </row>
    <row r="6" spans="10:19" ht="24.75" customHeight="1">
      <c r="J6" s="30"/>
      <c r="R6" s="18" t="s">
        <v>609</v>
      </c>
      <c r="S6" s="18"/>
    </row>
    <row r="7" spans="4:19" ht="24.75" customHeight="1">
      <c r="D7" s="21" t="s">
        <v>412</v>
      </c>
      <c r="E7" s="21"/>
      <c r="F7" s="21"/>
      <c r="H7" s="21" t="s">
        <v>692</v>
      </c>
      <c r="I7" s="21"/>
      <c r="J7" s="21"/>
      <c r="L7" s="21" t="s">
        <v>413</v>
      </c>
      <c r="M7" s="21"/>
      <c r="N7" s="21"/>
      <c r="P7" s="21" t="s">
        <v>181</v>
      </c>
      <c r="Q7" s="21"/>
      <c r="R7" s="21"/>
      <c r="S7" s="32"/>
    </row>
    <row r="8" spans="4:19" ht="24.75" customHeight="1">
      <c r="D8" s="24" t="s">
        <v>657</v>
      </c>
      <c r="E8" s="22"/>
      <c r="F8" s="24" t="s">
        <v>580</v>
      </c>
      <c r="H8" s="24" t="s">
        <v>657</v>
      </c>
      <c r="I8" s="22"/>
      <c r="J8" s="24" t="s">
        <v>580</v>
      </c>
      <c r="L8" s="24" t="s">
        <v>657</v>
      </c>
      <c r="M8" s="22"/>
      <c r="N8" s="24" t="s">
        <v>580</v>
      </c>
      <c r="P8" s="24" t="s">
        <v>657</v>
      </c>
      <c r="Q8" s="22"/>
      <c r="R8" s="24" t="s">
        <v>580</v>
      </c>
      <c r="S8" s="33"/>
    </row>
    <row r="9" spans="1:18" ht="24.75" customHeight="1">
      <c r="A9" s="19" t="s">
        <v>414</v>
      </c>
      <c r="D9" s="153">
        <v>554839</v>
      </c>
      <c r="E9" s="153"/>
      <c r="F9" s="153">
        <v>664633</v>
      </c>
      <c r="G9" s="153"/>
      <c r="H9" s="153">
        <v>730162</v>
      </c>
      <c r="I9" s="153"/>
      <c r="J9" s="153">
        <v>716461</v>
      </c>
      <c r="K9" s="153"/>
      <c r="L9" s="154">
        <v>27568</v>
      </c>
      <c r="M9" s="153"/>
      <c r="N9" s="154">
        <v>71131</v>
      </c>
      <c r="O9" s="153"/>
      <c r="P9" s="153">
        <f>+D9+H9+L9</f>
        <v>1312569</v>
      </c>
      <c r="Q9" s="153"/>
      <c r="R9" s="153">
        <f>+F9+J9+N9</f>
        <v>1452225</v>
      </c>
    </row>
    <row r="10" spans="1:19" ht="24.75" customHeight="1">
      <c r="A10" s="19" t="s">
        <v>415</v>
      </c>
      <c r="D10" s="155">
        <v>-505</v>
      </c>
      <c r="E10" s="153"/>
      <c r="F10" s="155">
        <v>-416</v>
      </c>
      <c r="G10" s="153"/>
      <c r="H10" s="155">
        <v>-658514</v>
      </c>
      <c r="I10" s="153"/>
      <c r="J10" s="155">
        <v>-648706</v>
      </c>
      <c r="K10" s="153"/>
      <c r="L10" s="155">
        <v>-2627</v>
      </c>
      <c r="M10" s="153"/>
      <c r="N10" s="155">
        <v>-7257</v>
      </c>
      <c r="O10" s="153"/>
      <c r="P10" s="155">
        <f>+D10+H10+L10</f>
        <v>-661646</v>
      </c>
      <c r="Q10" s="153"/>
      <c r="R10" s="155">
        <f>+F10+J10+N10</f>
        <v>-656379</v>
      </c>
      <c r="S10" s="34"/>
    </row>
    <row r="11" spans="1:18" ht="24.75" customHeight="1">
      <c r="A11" s="19" t="s">
        <v>416</v>
      </c>
      <c r="D11" s="153">
        <f>+D9+D10</f>
        <v>554334</v>
      </c>
      <c r="E11" s="153"/>
      <c r="F11" s="153">
        <f>+F9+F10</f>
        <v>664217</v>
      </c>
      <c r="G11" s="153"/>
      <c r="H11" s="153">
        <f>+H9+H10</f>
        <v>71648</v>
      </c>
      <c r="I11" s="153"/>
      <c r="J11" s="153">
        <f>+J9+J10</f>
        <v>67755</v>
      </c>
      <c r="K11" s="153"/>
      <c r="L11" s="154">
        <f>SUM(L9:L10)</f>
        <v>24941</v>
      </c>
      <c r="M11" s="153"/>
      <c r="N11" s="154">
        <f>SUM(N9:N10)</f>
        <v>63874</v>
      </c>
      <c r="O11" s="153"/>
      <c r="P11" s="153">
        <f>+P9+P10</f>
        <v>650923</v>
      </c>
      <c r="Q11" s="153"/>
      <c r="R11" s="153">
        <f>+R9+R10</f>
        <v>795846</v>
      </c>
    </row>
    <row r="12" spans="1:19" ht="24.75" customHeight="1">
      <c r="A12" s="19" t="s">
        <v>417</v>
      </c>
      <c r="D12" s="153"/>
      <c r="E12" s="153"/>
      <c r="F12" s="153"/>
      <c r="G12" s="153"/>
      <c r="H12" s="153"/>
      <c r="I12" s="153"/>
      <c r="J12" s="153"/>
      <c r="K12" s="153"/>
      <c r="L12" s="153"/>
      <c r="M12" s="153"/>
      <c r="N12" s="153"/>
      <c r="O12" s="153"/>
      <c r="P12" s="153">
        <v>-128071</v>
      </c>
      <c r="Q12" s="153"/>
      <c r="R12" s="153">
        <v>-111242</v>
      </c>
      <c r="S12" s="23"/>
    </row>
    <row r="13" spans="1:19" ht="24.75" customHeight="1">
      <c r="A13" s="19" t="s">
        <v>418</v>
      </c>
      <c r="D13" s="153"/>
      <c r="E13" s="153"/>
      <c r="F13" s="153"/>
      <c r="G13" s="153"/>
      <c r="H13" s="153"/>
      <c r="I13" s="153"/>
      <c r="J13" s="153"/>
      <c r="K13" s="153"/>
      <c r="L13" s="153"/>
      <c r="M13" s="153"/>
      <c r="N13" s="153"/>
      <c r="O13" s="153"/>
      <c r="P13" s="156">
        <v>-37153</v>
      </c>
      <c r="Q13" s="156"/>
      <c r="R13" s="156">
        <v>-38413</v>
      </c>
      <c r="S13" s="23"/>
    </row>
    <row r="14" spans="1:19" ht="24.75" customHeight="1">
      <c r="A14" s="19" t="s">
        <v>290</v>
      </c>
      <c r="D14" s="153"/>
      <c r="E14" s="153"/>
      <c r="F14" s="153"/>
      <c r="G14" s="153"/>
      <c r="H14" s="153"/>
      <c r="I14" s="153"/>
      <c r="J14" s="153"/>
      <c r="K14" s="153"/>
      <c r="L14" s="153"/>
      <c r="M14" s="153"/>
      <c r="N14" s="153"/>
      <c r="O14" s="153"/>
      <c r="P14" s="156">
        <v>0</v>
      </c>
      <c r="Q14" s="156"/>
      <c r="R14" s="156">
        <v>-18226</v>
      </c>
      <c r="S14" s="23"/>
    </row>
    <row r="15" spans="1:19" ht="24.75" customHeight="1">
      <c r="A15" s="19" t="s">
        <v>594</v>
      </c>
      <c r="D15" s="153"/>
      <c r="E15" s="153"/>
      <c r="F15" s="153"/>
      <c r="G15" s="153"/>
      <c r="H15" s="153"/>
      <c r="I15" s="153"/>
      <c r="J15" s="153"/>
      <c r="K15" s="153"/>
      <c r="L15" s="153"/>
      <c r="M15" s="153"/>
      <c r="N15" s="153"/>
      <c r="O15" s="153"/>
      <c r="P15" s="155">
        <v>-19000</v>
      </c>
      <c r="Q15" s="156"/>
      <c r="R15" s="155">
        <v>-209044</v>
      </c>
      <c r="S15" s="23"/>
    </row>
    <row r="16" spans="1:18" ht="24.75" customHeight="1">
      <c r="A16" s="19" t="s">
        <v>502</v>
      </c>
      <c r="D16" s="153"/>
      <c r="E16" s="153"/>
      <c r="F16" s="153"/>
      <c r="G16" s="153"/>
      <c r="H16" s="153"/>
      <c r="I16" s="153"/>
      <c r="J16" s="153"/>
      <c r="K16" s="153"/>
      <c r="L16" s="153"/>
      <c r="M16" s="153"/>
      <c r="N16" s="153"/>
      <c r="O16" s="153"/>
      <c r="P16" s="153">
        <f>SUM(P11:P15)</f>
        <v>466699</v>
      </c>
      <c r="Q16" s="153"/>
      <c r="R16" s="153">
        <f>SUM(R11:R15)</f>
        <v>418921</v>
      </c>
    </row>
    <row r="17" spans="1:18" ht="24.75" customHeight="1">
      <c r="A17" s="19" t="s">
        <v>501</v>
      </c>
      <c r="D17" s="153">
        <v>95713</v>
      </c>
      <c r="E17" s="153"/>
      <c r="F17" s="153">
        <v>80216</v>
      </c>
      <c r="G17" s="153"/>
      <c r="H17" s="153">
        <v>658837</v>
      </c>
      <c r="I17" s="153"/>
      <c r="J17" s="153">
        <v>625271</v>
      </c>
      <c r="K17" s="153"/>
      <c r="L17" s="153">
        <v>288121</v>
      </c>
      <c r="M17" s="153"/>
      <c r="N17" s="153">
        <v>272440</v>
      </c>
      <c r="O17" s="153"/>
      <c r="P17" s="153">
        <f>+D17+H17+L17</f>
        <v>1042671</v>
      </c>
      <c r="Q17" s="153"/>
      <c r="R17" s="153">
        <f>+F17+J17+N17</f>
        <v>977927</v>
      </c>
    </row>
    <row r="18" spans="1:18" ht="24.75" customHeight="1">
      <c r="A18" s="19" t="s">
        <v>419</v>
      </c>
      <c r="D18" s="153"/>
      <c r="E18" s="153"/>
      <c r="F18" s="153"/>
      <c r="G18" s="153"/>
      <c r="H18" s="153"/>
      <c r="I18" s="153"/>
      <c r="J18" s="153"/>
      <c r="K18" s="153"/>
      <c r="L18" s="153"/>
      <c r="M18" s="153"/>
      <c r="N18" s="153"/>
      <c r="O18" s="153"/>
      <c r="P18" s="153">
        <v>10955168</v>
      </c>
      <c r="Q18" s="153"/>
      <c r="R18" s="153">
        <v>10622577</v>
      </c>
    </row>
    <row r="19" spans="1:19" ht="24.75" customHeight="1" thickBot="1">
      <c r="A19" s="19" t="s">
        <v>420</v>
      </c>
      <c r="D19" s="153"/>
      <c r="E19" s="153"/>
      <c r="F19" s="153"/>
      <c r="G19" s="153"/>
      <c r="H19" s="153"/>
      <c r="I19" s="153"/>
      <c r="J19" s="153"/>
      <c r="K19" s="153"/>
      <c r="L19" s="153"/>
      <c r="M19" s="153"/>
      <c r="N19" s="153"/>
      <c r="O19" s="153"/>
      <c r="P19" s="157">
        <f>SUM(P17:P18)</f>
        <v>11997839</v>
      </c>
      <c r="Q19" s="153"/>
      <c r="R19" s="157">
        <f>SUM(R17:R18)</f>
        <v>11600504</v>
      </c>
      <c r="S19" s="35"/>
    </row>
    <row r="20" spans="1:18" ht="24.75" customHeight="1" thickTop="1">
      <c r="A20" s="19" t="s">
        <v>680</v>
      </c>
      <c r="D20" s="153">
        <v>18179</v>
      </c>
      <c r="E20" s="153"/>
      <c r="F20" s="153">
        <v>18179</v>
      </c>
      <c r="G20" s="153"/>
      <c r="H20" s="153">
        <v>174098</v>
      </c>
      <c r="I20" s="153"/>
      <c r="J20" s="153">
        <v>191873</v>
      </c>
      <c r="K20" s="153"/>
      <c r="L20" s="153">
        <v>0</v>
      </c>
      <c r="M20" s="153"/>
      <c r="N20" s="153">
        <v>0</v>
      </c>
      <c r="O20" s="153"/>
      <c r="P20" s="153">
        <f>+D20+H20+L20</f>
        <v>192277</v>
      </c>
      <c r="Q20" s="153"/>
      <c r="R20" s="153">
        <f>+F20+J20+N20</f>
        <v>210052</v>
      </c>
    </row>
    <row r="21" spans="1:18" ht="24.75" customHeight="1">
      <c r="A21" s="19" t="s">
        <v>681</v>
      </c>
      <c r="D21" s="83"/>
      <c r="E21" s="83"/>
      <c r="F21" s="83"/>
      <c r="G21" s="83"/>
      <c r="H21" s="83"/>
      <c r="I21" s="83"/>
      <c r="J21" s="83"/>
      <c r="K21" s="83"/>
      <c r="L21" s="83"/>
      <c r="M21" s="83"/>
      <c r="N21" s="83"/>
      <c r="O21" s="83"/>
      <c r="P21" s="159">
        <v>1337614</v>
      </c>
      <c r="Q21" s="286"/>
      <c r="R21" s="159">
        <v>1408423</v>
      </c>
    </row>
    <row r="22" spans="1:18" ht="24.75" customHeight="1" thickBot="1">
      <c r="A22" s="19" t="s">
        <v>682</v>
      </c>
      <c r="D22" s="83"/>
      <c r="E22" s="83"/>
      <c r="F22" s="83"/>
      <c r="G22" s="83"/>
      <c r="H22" s="83"/>
      <c r="I22" s="83"/>
      <c r="J22" s="83"/>
      <c r="K22" s="83"/>
      <c r="L22" s="83"/>
      <c r="M22" s="83"/>
      <c r="N22" s="83"/>
      <c r="O22" s="83"/>
      <c r="P22" s="160">
        <f>SUM(P20:P21)</f>
        <v>1529891</v>
      </c>
      <c r="Q22" s="286"/>
      <c r="R22" s="160">
        <f>SUM(R20:R21)</f>
        <v>1618475</v>
      </c>
    </row>
    <row r="23" ht="24.75" customHeight="1" thickTop="1"/>
    <row r="24" spans="1:20" ht="24.75" customHeight="1">
      <c r="A24" s="328" t="s">
        <v>354</v>
      </c>
      <c r="B24" s="328"/>
      <c r="C24" s="328"/>
      <c r="D24" s="328"/>
      <c r="E24" s="328"/>
      <c r="F24" s="328"/>
      <c r="G24" s="328"/>
      <c r="H24" s="328"/>
      <c r="I24" s="328"/>
      <c r="J24" s="328"/>
      <c r="K24" s="328"/>
      <c r="L24" s="328"/>
      <c r="M24" s="328"/>
      <c r="N24" s="328"/>
      <c r="O24" s="328"/>
      <c r="P24" s="328"/>
      <c r="Q24" s="328"/>
      <c r="R24" s="328"/>
      <c r="S24" s="30"/>
      <c r="T24" s="31"/>
    </row>
    <row r="25" ht="24.75" customHeight="1"/>
    <row r="26" ht="24.75" customHeight="1">
      <c r="A26" s="20" t="s">
        <v>217</v>
      </c>
    </row>
    <row r="27" ht="24.75" customHeight="1">
      <c r="A27" s="19" t="s">
        <v>218</v>
      </c>
    </row>
    <row r="28" ht="24.75" customHeight="1">
      <c r="A28" s="19" t="s">
        <v>216</v>
      </c>
    </row>
    <row r="29" spans="10:19" ht="24.75" customHeight="1">
      <c r="J29" s="30"/>
      <c r="R29" s="18" t="s">
        <v>609</v>
      </c>
      <c r="S29" s="18"/>
    </row>
    <row r="30" spans="4:19" ht="24.75" customHeight="1">
      <c r="D30" s="21" t="s">
        <v>412</v>
      </c>
      <c r="E30" s="21"/>
      <c r="F30" s="21"/>
      <c r="H30" s="21" t="s">
        <v>692</v>
      </c>
      <c r="I30" s="21"/>
      <c r="J30" s="21"/>
      <c r="L30" s="21" t="s">
        <v>413</v>
      </c>
      <c r="M30" s="21"/>
      <c r="N30" s="21"/>
      <c r="P30" s="21" t="s">
        <v>181</v>
      </c>
      <c r="Q30" s="21"/>
      <c r="R30" s="21"/>
      <c r="S30" s="32"/>
    </row>
    <row r="31" spans="4:19" ht="24.75" customHeight="1">
      <c r="D31" s="24" t="s">
        <v>657</v>
      </c>
      <c r="E31" s="22"/>
      <c r="F31" s="24" t="s">
        <v>580</v>
      </c>
      <c r="H31" s="24" t="s">
        <v>657</v>
      </c>
      <c r="I31" s="22"/>
      <c r="J31" s="24" t="s">
        <v>580</v>
      </c>
      <c r="L31" s="24" t="s">
        <v>657</v>
      </c>
      <c r="M31" s="22"/>
      <c r="N31" s="24" t="s">
        <v>580</v>
      </c>
      <c r="P31" s="24" t="s">
        <v>657</v>
      </c>
      <c r="Q31" s="22"/>
      <c r="R31" s="24" t="s">
        <v>580</v>
      </c>
      <c r="S31" s="33"/>
    </row>
    <row r="32" spans="1:18" ht="24.75" customHeight="1">
      <c r="A32" s="19" t="s">
        <v>414</v>
      </c>
      <c r="D32" s="153">
        <v>429693</v>
      </c>
      <c r="E32" s="153"/>
      <c r="F32" s="153">
        <v>450280</v>
      </c>
      <c r="G32" s="153"/>
      <c r="H32" s="153">
        <v>730162</v>
      </c>
      <c r="I32" s="153"/>
      <c r="J32" s="153">
        <v>716461</v>
      </c>
      <c r="K32" s="153"/>
      <c r="L32" s="154">
        <v>27568</v>
      </c>
      <c r="M32" s="153"/>
      <c r="N32" s="154">
        <v>71131</v>
      </c>
      <c r="O32" s="153"/>
      <c r="P32" s="153">
        <f>+D32+H32+L32</f>
        <v>1187423</v>
      </c>
      <c r="Q32" s="153"/>
      <c r="R32" s="153">
        <f>+F32+J32+N32</f>
        <v>1237872</v>
      </c>
    </row>
    <row r="33" spans="1:19" ht="24.75" customHeight="1">
      <c r="A33" s="19" t="s">
        <v>415</v>
      </c>
      <c r="D33" s="155">
        <v>0</v>
      </c>
      <c r="E33" s="153"/>
      <c r="F33" s="155">
        <v>0</v>
      </c>
      <c r="G33" s="153"/>
      <c r="H33" s="155">
        <v>-658514</v>
      </c>
      <c r="I33" s="153"/>
      <c r="J33" s="155">
        <v>-648706</v>
      </c>
      <c r="K33" s="153"/>
      <c r="L33" s="155">
        <v>-2627</v>
      </c>
      <c r="M33" s="153"/>
      <c r="N33" s="155">
        <v>-7257</v>
      </c>
      <c r="O33" s="153"/>
      <c r="P33" s="155">
        <f>+D33+H33+L33</f>
        <v>-661141</v>
      </c>
      <c r="Q33" s="153"/>
      <c r="R33" s="155">
        <f>+F33+J33+N33</f>
        <v>-655963</v>
      </c>
      <c r="S33" s="34"/>
    </row>
    <row r="34" spans="1:18" ht="24.75" customHeight="1">
      <c r="A34" s="19" t="s">
        <v>416</v>
      </c>
      <c r="D34" s="153">
        <f>+D32+D33</f>
        <v>429693</v>
      </c>
      <c r="E34" s="153"/>
      <c r="F34" s="153">
        <f>+F32+F33</f>
        <v>450280</v>
      </c>
      <c r="G34" s="153"/>
      <c r="H34" s="153">
        <f>+H32+H33</f>
        <v>71648</v>
      </c>
      <c r="I34" s="153"/>
      <c r="J34" s="153">
        <f>+J32+J33</f>
        <v>67755</v>
      </c>
      <c r="K34" s="153"/>
      <c r="L34" s="154">
        <f>SUM(L32:L33)</f>
        <v>24941</v>
      </c>
      <c r="M34" s="153"/>
      <c r="N34" s="154">
        <f>SUM(N32:N33)</f>
        <v>63874</v>
      </c>
      <c r="O34" s="153"/>
      <c r="P34" s="153">
        <f>+P32+P33</f>
        <v>526282</v>
      </c>
      <c r="Q34" s="153"/>
      <c r="R34" s="153">
        <f>+R32+R33</f>
        <v>581909</v>
      </c>
    </row>
    <row r="35" spans="1:19" ht="24.75" customHeight="1">
      <c r="A35" s="19" t="s">
        <v>417</v>
      </c>
      <c r="D35" s="153"/>
      <c r="E35" s="153"/>
      <c r="F35" s="153"/>
      <c r="G35" s="153"/>
      <c r="H35" s="153"/>
      <c r="I35" s="153"/>
      <c r="J35" s="153"/>
      <c r="K35" s="153"/>
      <c r="L35" s="153"/>
      <c r="M35" s="153"/>
      <c r="N35" s="153"/>
      <c r="O35" s="153"/>
      <c r="P35" s="153">
        <v>-128071</v>
      </c>
      <c r="Q35" s="153"/>
      <c r="R35" s="153">
        <v>-111242</v>
      </c>
      <c r="S35" s="23"/>
    </row>
    <row r="36" spans="1:19" ht="24.75" customHeight="1">
      <c r="A36" s="19" t="s">
        <v>418</v>
      </c>
      <c r="D36" s="153"/>
      <c r="E36" s="153"/>
      <c r="F36" s="153"/>
      <c r="G36" s="153"/>
      <c r="H36" s="153"/>
      <c r="I36" s="153"/>
      <c r="J36" s="153"/>
      <c r="K36" s="153"/>
      <c r="L36" s="153"/>
      <c r="M36" s="153"/>
      <c r="N36" s="153"/>
      <c r="O36" s="153"/>
      <c r="P36" s="156">
        <v>-37153</v>
      </c>
      <c r="Q36" s="156"/>
      <c r="R36" s="156">
        <v>-38413</v>
      </c>
      <c r="S36" s="23"/>
    </row>
    <row r="37" spans="1:19" ht="24.75" customHeight="1">
      <c r="A37" s="19" t="s">
        <v>290</v>
      </c>
      <c r="D37" s="153"/>
      <c r="E37" s="153"/>
      <c r="F37" s="153"/>
      <c r="G37" s="153"/>
      <c r="H37" s="153"/>
      <c r="I37" s="153"/>
      <c r="J37" s="153"/>
      <c r="K37" s="153"/>
      <c r="L37" s="153"/>
      <c r="M37" s="153"/>
      <c r="N37" s="153"/>
      <c r="O37" s="153"/>
      <c r="P37" s="156">
        <v>0</v>
      </c>
      <c r="Q37" s="156"/>
      <c r="R37" s="156">
        <v>-18226</v>
      </c>
      <c r="S37" s="23"/>
    </row>
    <row r="38" spans="1:19" ht="24.75" customHeight="1">
      <c r="A38" s="19" t="s">
        <v>594</v>
      </c>
      <c r="D38" s="153"/>
      <c r="E38" s="153"/>
      <c r="F38" s="153"/>
      <c r="G38" s="153"/>
      <c r="H38" s="153"/>
      <c r="I38" s="153"/>
      <c r="J38" s="153"/>
      <c r="K38" s="153"/>
      <c r="L38" s="153"/>
      <c r="M38" s="153"/>
      <c r="N38" s="153"/>
      <c r="O38" s="153"/>
      <c r="P38" s="155">
        <v>-38702</v>
      </c>
      <c r="Q38" s="156"/>
      <c r="R38" s="155">
        <v>-209044</v>
      </c>
      <c r="S38" s="23"/>
    </row>
    <row r="39" spans="1:18" ht="24.75" customHeight="1">
      <c r="A39" s="19" t="s">
        <v>502</v>
      </c>
      <c r="D39" s="153"/>
      <c r="E39" s="153"/>
      <c r="F39" s="153"/>
      <c r="G39" s="153"/>
      <c r="H39" s="153"/>
      <c r="I39" s="153"/>
      <c r="J39" s="153"/>
      <c r="K39" s="153"/>
      <c r="L39" s="153"/>
      <c r="M39" s="153"/>
      <c r="N39" s="153"/>
      <c r="O39" s="153"/>
      <c r="P39" s="153">
        <f>SUM(P34:P38)</f>
        <v>322356</v>
      </c>
      <c r="Q39" s="153"/>
      <c r="R39" s="153">
        <f>SUM(R34:R38)</f>
        <v>204984</v>
      </c>
    </row>
    <row r="40" spans="1:18" ht="24.75" customHeight="1">
      <c r="A40" s="19" t="s">
        <v>501</v>
      </c>
      <c r="D40" s="153">
        <v>95713</v>
      </c>
      <c r="E40" s="153"/>
      <c r="F40" s="153">
        <v>80216</v>
      </c>
      <c r="G40" s="153"/>
      <c r="H40" s="153">
        <v>658837</v>
      </c>
      <c r="I40" s="153"/>
      <c r="J40" s="153">
        <v>625271</v>
      </c>
      <c r="K40" s="153"/>
      <c r="L40" s="153">
        <v>288121</v>
      </c>
      <c r="M40" s="153"/>
      <c r="N40" s="153">
        <v>272440</v>
      </c>
      <c r="O40" s="153"/>
      <c r="P40" s="153">
        <f>+D40+H40+L40</f>
        <v>1042671</v>
      </c>
      <c r="Q40" s="153"/>
      <c r="R40" s="153">
        <f>+F40+J40+N40</f>
        <v>977927</v>
      </c>
    </row>
    <row r="41" spans="1:18" ht="24.75" customHeight="1">
      <c r="A41" s="19" t="s">
        <v>419</v>
      </c>
      <c r="D41" s="153"/>
      <c r="E41" s="153"/>
      <c r="F41" s="153"/>
      <c r="G41" s="153"/>
      <c r="H41" s="153"/>
      <c r="I41" s="153"/>
      <c r="J41" s="153"/>
      <c r="K41" s="153"/>
      <c r="L41" s="153"/>
      <c r="M41" s="153"/>
      <c r="N41" s="153"/>
      <c r="O41" s="153"/>
      <c r="P41" s="153">
        <v>5068828</v>
      </c>
      <c r="Q41" s="153"/>
      <c r="R41" s="153">
        <v>5049823</v>
      </c>
    </row>
    <row r="42" spans="1:19" ht="24.75" customHeight="1" thickBot="1">
      <c r="A42" s="19" t="s">
        <v>420</v>
      </c>
      <c r="D42" s="153"/>
      <c r="E42" s="153"/>
      <c r="F42" s="153"/>
      <c r="G42" s="153"/>
      <c r="H42" s="153"/>
      <c r="I42" s="153"/>
      <c r="J42" s="153"/>
      <c r="K42" s="153"/>
      <c r="L42" s="153"/>
      <c r="M42" s="153"/>
      <c r="N42" s="153"/>
      <c r="O42" s="153"/>
      <c r="P42" s="157">
        <f>SUM(P40:P41)</f>
        <v>6111499</v>
      </c>
      <c r="Q42" s="153"/>
      <c r="R42" s="157">
        <f>SUM(R40:R41)</f>
        <v>6027750</v>
      </c>
      <c r="S42" s="35"/>
    </row>
    <row r="43" spans="1:18" ht="24.75" customHeight="1" thickTop="1">
      <c r="A43" s="19" t="s">
        <v>680</v>
      </c>
      <c r="D43" s="153">
        <v>18179</v>
      </c>
      <c r="E43" s="153"/>
      <c r="F43" s="153">
        <v>18179</v>
      </c>
      <c r="G43" s="153"/>
      <c r="H43" s="153">
        <v>174098</v>
      </c>
      <c r="I43" s="153"/>
      <c r="J43" s="153">
        <v>191873</v>
      </c>
      <c r="K43" s="153"/>
      <c r="L43" s="153">
        <v>0</v>
      </c>
      <c r="M43" s="153"/>
      <c r="N43" s="153">
        <v>0</v>
      </c>
      <c r="O43" s="153"/>
      <c r="P43" s="153">
        <f>+D43+H43+L43</f>
        <v>192277</v>
      </c>
      <c r="Q43" s="153"/>
      <c r="R43" s="153">
        <f>+F43+J43+N43</f>
        <v>210052</v>
      </c>
    </row>
    <row r="44" spans="1:18" ht="24.75" customHeight="1">
      <c r="A44" s="19" t="s">
        <v>681</v>
      </c>
      <c r="D44" s="83"/>
      <c r="E44" s="83"/>
      <c r="F44" s="83"/>
      <c r="G44" s="83"/>
      <c r="H44" s="83"/>
      <c r="I44" s="83"/>
      <c r="J44" s="83"/>
      <c r="K44" s="83"/>
      <c r="L44" s="83"/>
      <c r="M44" s="83"/>
      <c r="N44" s="83"/>
      <c r="O44" s="83"/>
      <c r="P44" s="159">
        <v>1337614</v>
      </c>
      <c r="Q44" s="158"/>
      <c r="R44" s="159">
        <v>1408423</v>
      </c>
    </row>
    <row r="45" spans="1:18" ht="24.75" customHeight="1" thickBot="1">
      <c r="A45" s="19" t="s">
        <v>682</v>
      </c>
      <c r="D45" s="83"/>
      <c r="E45" s="83"/>
      <c r="F45" s="83"/>
      <c r="G45" s="83"/>
      <c r="H45" s="83"/>
      <c r="I45" s="83"/>
      <c r="J45" s="83"/>
      <c r="K45" s="83"/>
      <c r="L45" s="83"/>
      <c r="M45" s="83"/>
      <c r="N45" s="83"/>
      <c r="O45" s="83"/>
      <c r="P45" s="160">
        <f>SUM(P43:P44)</f>
        <v>1529891</v>
      </c>
      <c r="Q45" s="158"/>
      <c r="R45" s="160">
        <f>SUM(R43:R44)</f>
        <v>1618475</v>
      </c>
    </row>
    <row r="46" ht="24.75" customHeight="1" thickTop="1"/>
  </sheetData>
  <mergeCells count="2">
    <mergeCell ref="A1:R1"/>
    <mergeCell ref="A24:R24"/>
  </mergeCells>
  <printOptions horizontalCentered="1"/>
  <pageMargins left="0.61" right="0.15748031496062992" top="0.38" bottom="0.3" header="0.18" footer="0.1574803149606299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95"/>
  <sheetViews>
    <sheetView tabSelected="1" zoomScale="95" zoomScaleNormal="95" workbookViewId="0" topLeftCell="A85">
      <selection activeCell="A5" sqref="A5"/>
    </sheetView>
  </sheetViews>
  <sheetFormatPr defaultColWidth="9.140625" defaultRowHeight="24.75" customHeight="1"/>
  <cols>
    <col min="1" max="1" width="7.7109375" style="13" customWidth="1"/>
    <col min="2" max="2" width="9.140625" style="13" customWidth="1"/>
    <col min="3" max="3" width="18.00390625" style="13" customWidth="1"/>
    <col min="4" max="4" width="16.421875" style="13" bestFit="1" customWidth="1"/>
    <col min="5" max="5" width="0.9921875" style="13" customWidth="1"/>
    <col min="6" max="6" width="16.421875" style="13" customWidth="1"/>
    <col min="7" max="7" width="0.85546875" style="13" customWidth="1"/>
    <col min="8" max="8" width="17.00390625" style="13" bestFit="1" customWidth="1"/>
    <col min="9" max="9" width="0.9921875" style="13" customWidth="1"/>
    <col min="10" max="10" width="16.57421875" style="13" customWidth="1"/>
    <col min="11" max="11" width="2.8515625" style="13" customWidth="1"/>
    <col min="12" max="16384" width="9.140625" style="13" customWidth="1"/>
  </cols>
  <sheetData>
    <row r="1" spans="1:10" ht="22.5" customHeight="1">
      <c r="A1" s="329" t="s">
        <v>29</v>
      </c>
      <c r="B1" s="329"/>
      <c r="C1" s="329"/>
      <c r="D1" s="329"/>
      <c r="E1" s="329"/>
      <c r="F1" s="329"/>
      <c r="G1" s="329"/>
      <c r="H1" s="329"/>
      <c r="I1" s="329"/>
      <c r="J1" s="329"/>
    </row>
    <row r="2" spans="1:10" ht="22.5" customHeight="1">
      <c r="A2" s="60"/>
      <c r="B2" s="60"/>
      <c r="C2" s="60"/>
      <c r="D2" s="60"/>
      <c r="E2" s="60"/>
      <c r="F2" s="60"/>
      <c r="G2" s="60"/>
      <c r="H2" s="60"/>
      <c r="I2" s="60"/>
      <c r="J2" s="60"/>
    </row>
    <row r="3" ht="22.5" customHeight="1">
      <c r="A3" s="61" t="s">
        <v>219</v>
      </c>
    </row>
    <row r="4" spans="1:2" ht="22.5" customHeight="1">
      <c r="A4" s="13" t="s">
        <v>421</v>
      </c>
      <c r="B4" s="13" t="s">
        <v>728</v>
      </c>
    </row>
    <row r="5" ht="22.5" customHeight="1">
      <c r="A5" s="13" t="s">
        <v>229</v>
      </c>
    </row>
    <row r="6" ht="22.5" customHeight="1">
      <c r="A6" s="13" t="s">
        <v>679</v>
      </c>
    </row>
    <row r="7" ht="22.5" customHeight="1">
      <c r="B7" s="13" t="s">
        <v>220</v>
      </c>
    </row>
    <row r="8" spans="1:10" s="146" customFormat="1" ht="22.5" customHeight="1">
      <c r="A8" s="143"/>
      <c r="B8" s="143"/>
      <c r="C8" s="143"/>
      <c r="D8" s="161"/>
      <c r="E8" s="161"/>
      <c r="H8" s="147"/>
      <c r="I8" s="147"/>
      <c r="J8" s="162" t="s">
        <v>373</v>
      </c>
    </row>
    <row r="9" spans="1:10" s="146" customFormat="1" ht="22.5" customHeight="1">
      <c r="A9" s="143"/>
      <c r="B9" s="143"/>
      <c r="C9" s="143"/>
      <c r="D9" s="161"/>
      <c r="E9" s="161"/>
      <c r="I9" s="162"/>
      <c r="J9" s="290" t="s">
        <v>303</v>
      </c>
    </row>
    <row r="10" spans="1:10" s="146" customFormat="1" ht="22.5" customHeight="1">
      <c r="A10" s="143"/>
      <c r="B10" s="143"/>
      <c r="C10" s="143"/>
      <c r="D10" s="161"/>
      <c r="E10" s="161"/>
      <c r="H10" s="330" t="s">
        <v>355</v>
      </c>
      <c r="I10" s="330"/>
      <c r="J10" s="330"/>
    </row>
    <row r="11" spans="1:10" s="146" customFormat="1" ht="22.5" customHeight="1">
      <c r="A11" s="143"/>
      <c r="B11" s="143"/>
      <c r="C11" s="143"/>
      <c r="D11" s="161"/>
      <c r="E11" s="161"/>
      <c r="H11" s="298" t="s">
        <v>333</v>
      </c>
      <c r="I11" s="298"/>
      <c r="J11" s="298"/>
    </row>
    <row r="12" spans="4:10" s="36" customFormat="1" ht="22.5" customHeight="1">
      <c r="D12" s="37"/>
      <c r="E12" s="37"/>
      <c r="H12" s="144" t="s">
        <v>250</v>
      </c>
      <c r="J12" s="145" t="s">
        <v>618</v>
      </c>
    </row>
    <row r="13" ht="22.5" customHeight="1">
      <c r="A13" s="61" t="s">
        <v>698</v>
      </c>
    </row>
    <row r="14" spans="2:10" ht="22.5" customHeight="1">
      <c r="B14" s="13" t="s">
        <v>699</v>
      </c>
      <c r="H14" s="7">
        <v>95622433.42</v>
      </c>
      <c r="I14" s="5"/>
      <c r="J14" s="7">
        <v>93137799.39</v>
      </c>
    </row>
    <row r="15" spans="2:10" ht="22.5" customHeight="1">
      <c r="B15" s="13" t="s">
        <v>480</v>
      </c>
      <c r="H15" s="7">
        <v>5000000</v>
      </c>
      <c r="I15" s="5"/>
      <c r="J15" s="7">
        <v>5000000</v>
      </c>
    </row>
    <row r="16" spans="2:10" ht="22.5" customHeight="1">
      <c r="B16" s="13" t="s">
        <v>700</v>
      </c>
      <c r="H16" s="7">
        <v>4220968.11</v>
      </c>
      <c r="I16" s="5"/>
      <c r="J16" s="7">
        <v>2054890.6</v>
      </c>
    </row>
    <row r="17" spans="2:10" ht="22.5" customHeight="1">
      <c r="B17" s="13" t="s">
        <v>701</v>
      </c>
      <c r="H17" s="7">
        <v>117015696.58</v>
      </c>
      <c r="I17" s="5"/>
      <c r="J17" s="7">
        <v>108671033.04</v>
      </c>
    </row>
    <row r="18" spans="2:10" ht="22.5" customHeight="1">
      <c r="B18" s="13" t="s">
        <v>702</v>
      </c>
      <c r="H18" s="7">
        <v>3687054.83</v>
      </c>
      <c r="I18" s="5"/>
      <c r="J18" s="7">
        <v>8235616.54</v>
      </c>
    </row>
    <row r="19" spans="2:10" ht="22.5" customHeight="1">
      <c r="B19" s="13" t="s">
        <v>481</v>
      </c>
      <c r="H19" s="7">
        <v>200000000</v>
      </c>
      <c r="I19" s="5"/>
      <c r="J19" s="7">
        <v>200000000</v>
      </c>
    </row>
    <row r="20" spans="1:10" s="142" customFormat="1" ht="22.5" customHeight="1">
      <c r="A20" s="141"/>
      <c r="B20" s="141"/>
      <c r="C20" s="141"/>
      <c r="D20" s="298" t="s">
        <v>297</v>
      </c>
      <c r="E20" s="298"/>
      <c r="F20" s="298"/>
      <c r="H20" s="298" t="s">
        <v>221</v>
      </c>
      <c r="I20" s="298"/>
      <c r="J20" s="298"/>
    </row>
    <row r="21" spans="4:10" s="36" customFormat="1" ht="22.5" customHeight="1">
      <c r="D21" s="144" t="s">
        <v>250</v>
      </c>
      <c r="F21" s="144" t="s">
        <v>232</v>
      </c>
      <c r="H21" s="144" t="s">
        <v>250</v>
      </c>
      <c r="J21" s="144" t="s">
        <v>232</v>
      </c>
    </row>
    <row r="22" spans="1:10" ht="22.5" customHeight="1">
      <c r="A22" s="61" t="s">
        <v>703</v>
      </c>
      <c r="D22" s="76"/>
      <c r="E22" s="76"/>
      <c r="F22" s="76"/>
      <c r="G22" s="75"/>
      <c r="H22" s="76"/>
      <c r="I22" s="76"/>
      <c r="J22" s="76"/>
    </row>
    <row r="23" spans="2:10" ht="22.5" customHeight="1">
      <c r="B23" s="13" t="s">
        <v>704</v>
      </c>
      <c r="D23" s="7">
        <v>639767.57</v>
      </c>
      <c r="E23" s="7"/>
      <c r="F23" s="7">
        <v>277327.61</v>
      </c>
      <c r="G23" s="5"/>
      <c r="H23" s="7">
        <v>1410098.12</v>
      </c>
      <c r="I23" s="7"/>
      <c r="J23" s="7">
        <v>556881.66</v>
      </c>
    </row>
    <row r="24" spans="2:10" ht="22.5" customHeight="1">
      <c r="B24" s="13" t="s">
        <v>705</v>
      </c>
      <c r="D24" s="7">
        <v>178626390.46</v>
      </c>
      <c r="E24" s="7"/>
      <c r="F24" s="7">
        <v>182043120.53</v>
      </c>
      <c r="G24" s="5"/>
      <c r="H24" s="7">
        <v>349233730.58</v>
      </c>
      <c r="I24" s="7"/>
      <c r="J24" s="7">
        <v>346509487.35</v>
      </c>
    </row>
    <row r="25" spans="2:10" ht="22.5" customHeight="1">
      <c r="B25" s="13" t="s">
        <v>706</v>
      </c>
      <c r="D25" s="7">
        <v>12815335.71</v>
      </c>
      <c r="E25" s="7"/>
      <c r="F25" s="7">
        <v>18521621</v>
      </c>
      <c r="G25" s="5"/>
      <c r="H25" s="7">
        <v>26622459.85</v>
      </c>
      <c r="I25" s="7"/>
      <c r="J25" s="7">
        <v>36729190.96</v>
      </c>
    </row>
    <row r="26" spans="2:10" ht="22.5" customHeight="1">
      <c r="B26" s="13" t="s">
        <v>707</v>
      </c>
      <c r="D26" s="7">
        <v>3139396.71</v>
      </c>
      <c r="E26" s="7"/>
      <c r="F26" s="7">
        <v>3309333.16</v>
      </c>
      <c r="G26" s="5"/>
      <c r="H26" s="7">
        <v>9472624.04</v>
      </c>
      <c r="I26" s="7"/>
      <c r="J26" s="7">
        <v>6703758.53</v>
      </c>
    </row>
    <row r="27" spans="2:10" ht="22.5" customHeight="1">
      <c r="B27" s="13" t="s">
        <v>708</v>
      </c>
      <c r="D27" s="7">
        <v>9910951.09</v>
      </c>
      <c r="E27" s="7"/>
      <c r="F27" s="7">
        <v>10687418.97</v>
      </c>
      <c r="G27" s="5"/>
      <c r="H27" s="7">
        <v>19569189.65</v>
      </c>
      <c r="I27" s="7"/>
      <c r="J27" s="7">
        <v>19762548.36</v>
      </c>
    </row>
    <row r="28" spans="2:10" ht="22.5" customHeight="1">
      <c r="B28" s="13" t="s">
        <v>709</v>
      </c>
      <c r="D28" s="7">
        <v>11155466.28</v>
      </c>
      <c r="E28" s="7"/>
      <c r="F28" s="7">
        <v>10591684.5</v>
      </c>
      <c r="G28" s="5"/>
      <c r="H28" s="7">
        <v>21911076.23</v>
      </c>
      <c r="I28" s="7"/>
      <c r="J28" s="7">
        <v>21315757.48</v>
      </c>
    </row>
    <row r="29" spans="2:10" ht="22.5" customHeight="1">
      <c r="B29" s="13" t="s">
        <v>710</v>
      </c>
      <c r="D29" s="7">
        <v>87260.17</v>
      </c>
      <c r="E29" s="7"/>
      <c r="F29" s="7">
        <v>153578.09</v>
      </c>
      <c r="G29" s="5"/>
      <c r="H29" s="7">
        <v>173561.65</v>
      </c>
      <c r="I29" s="7"/>
      <c r="J29" s="7">
        <v>305468.5</v>
      </c>
    </row>
    <row r="30" spans="2:10" ht="22.5" customHeight="1">
      <c r="B30" s="13" t="s">
        <v>711</v>
      </c>
      <c r="D30" s="7">
        <v>237800069.46</v>
      </c>
      <c r="E30" s="7"/>
      <c r="F30" s="7">
        <v>96831156.63</v>
      </c>
      <c r="G30" s="5"/>
      <c r="H30" s="138">
        <v>353939318.04</v>
      </c>
      <c r="I30" s="7"/>
      <c r="J30" s="7">
        <v>100459956.63</v>
      </c>
    </row>
    <row r="31" spans="2:10" ht="22.5" customHeight="1">
      <c r="B31" s="13" t="s">
        <v>712</v>
      </c>
      <c r="D31" s="7">
        <v>3967658.15</v>
      </c>
      <c r="E31" s="7"/>
      <c r="F31" s="7">
        <v>4221260.1</v>
      </c>
      <c r="G31" s="5"/>
      <c r="H31" s="7">
        <v>8213203.56</v>
      </c>
      <c r="I31" s="7"/>
      <c r="J31" s="7">
        <v>7878768.38</v>
      </c>
    </row>
    <row r="32" spans="2:10" ht="22.5" customHeight="1">
      <c r="B32" s="13" t="s">
        <v>589</v>
      </c>
      <c r="D32" s="7">
        <v>3134046.61</v>
      </c>
      <c r="E32" s="7"/>
      <c r="F32" s="7">
        <v>3750243.48</v>
      </c>
      <c r="G32" s="5"/>
      <c r="H32" s="7">
        <v>6359135.39</v>
      </c>
      <c r="I32" s="7"/>
      <c r="J32" s="7">
        <v>6886449.15</v>
      </c>
    </row>
    <row r="33" spans="2:10" ht="22.5" customHeight="1">
      <c r="B33" s="13" t="s">
        <v>683</v>
      </c>
      <c r="D33" s="7">
        <v>5687928</v>
      </c>
      <c r="E33" s="7"/>
      <c r="F33" s="7">
        <v>4492260</v>
      </c>
      <c r="G33" s="5"/>
      <c r="H33" s="7">
        <v>11100456</v>
      </c>
      <c r="I33" s="7"/>
      <c r="J33" s="7">
        <v>9452700</v>
      </c>
    </row>
    <row r="34" spans="2:10" ht="22.5" customHeight="1">
      <c r="B34" s="13" t="s">
        <v>222</v>
      </c>
      <c r="D34" s="7"/>
      <c r="E34" s="7"/>
      <c r="F34" s="7"/>
      <c r="G34" s="5"/>
      <c r="H34" s="7"/>
      <c r="I34" s="7"/>
      <c r="J34" s="7"/>
    </row>
    <row r="35" spans="2:10" ht="22.5" customHeight="1">
      <c r="B35" s="13" t="s">
        <v>223</v>
      </c>
      <c r="D35" s="7">
        <v>7919300</v>
      </c>
      <c r="E35" s="7"/>
      <c r="F35" s="7">
        <v>123750</v>
      </c>
      <c r="G35" s="5"/>
      <c r="H35" s="7">
        <v>8043050</v>
      </c>
      <c r="I35" s="7"/>
      <c r="J35" s="7">
        <v>247500</v>
      </c>
    </row>
    <row r="36" spans="4:10" ht="22.5" customHeight="1">
      <c r="D36" s="7"/>
      <c r="E36" s="7"/>
      <c r="F36" s="7"/>
      <c r="G36" s="5"/>
      <c r="H36" s="7"/>
      <c r="I36" s="7"/>
      <c r="J36" s="138"/>
    </row>
    <row r="37" spans="1:10" ht="24.75" customHeight="1">
      <c r="A37" s="329" t="s">
        <v>356</v>
      </c>
      <c r="B37" s="329"/>
      <c r="C37" s="329"/>
      <c r="D37" s="329"/>
      <c r="E37" s="329"/>
      <c r="F37" s="329"/>
      <c r="G37" s="329"/>
      <c r="H37" s="329"/>
      <c r="I37" s="329"/>
      <c r="J37" s="329"/>
    </row>
    <row r="38" spans="1:10" ht="24.75" customHeight="1">
      <c r="A38" s="77"/>
      <c r="B38" s="77"/>
      <c r="C38" s="77"/>
      <c r="D38" s="77"/>
      <c r="E38" s="77"/>
      <c r="F38" s="77"/>
      <c r="G38" s="77"/>
      <c r="H38" s="77"/>
      <c r="I38" s="77"/>
      <c r="J38" s="77"/>
    </row>
    <row r="39" ht="24.75" customHeight="1">
      <c r="A39" s="61" t="s">
        <v>224</v>
      </c>
    </row>
    <row r="40" spans="2:6" ht="24.75" customHeight="1">
      <c r="B40" s="13" t="s">
        <v>225</v>
      </c>
      <c r="D40" s="63"/>
      <c r="E40" s="63"/>
      <c r="F40" s="63"/>
    </row>
    <row r="41" spans="1:10" ht="24.75" customHeight="1">
      <c r="A41" s="13" t="s">
        <v>228</v>
      </c>
      <c r="D41" s="63"/>
      <c r="E41" s="63"/>
      <c r="F41" s="63"/>
      <c r="H41" s="62"/>
      <c r="J41" s="62"/>
    </row>
    <row r="42" spans="1:8" ht="24.75" customHeight="1">
      <c r="A42" s="13" t="s">
        <v>227</v>
      </c>
      <c r="D42" s="63"/>
      <c r="E42" s="63"/>
      <c r="F42" s="63"/>
      <c r="H42" s="62"/>
    </row>
    <row r="43" spans="1:8" ht="24.75" customHeight="1">
      <c r="A43" s="13" t="s">
        <v>226</v>
      </c>
      <c r="D43" s="63"/>
      <c r="E43" s="63"/>
      <c r="F43" s="63"/>
      <c r="H43" s="62"/>
    </row>
    <row r="44" spans="1:10" s="146" customFormat="1" ht="24.75" customHeight="1">
      <c r="A44" s="143"/>
      <c r="B44" s="143"/>
      <c r="C44" s="143"/>
      <c r="D44" s="161"/>
      <c r="E44" s="161"/>
      <c r="H44" s="147"/>
      <c r="I44" s="147"/>
      <c r="J44" s="162" t="s">
        <v>373</v>
      </c>
    </row>
    <row r="45" spans="1:10" s="146" customFormat="1" ht="24.75" customHeight="1">
      <c r="A45" s="143"/>
      <c r="B45" s="143"/>
      <c r="C45" s="143"/>
      <c r="D45" s="299" t="s">
        <v>188</v>
      </c>
      <c r="E45" s="299"/>
      <c r="F45" s="299"/>
      <c r="G45" s="299"/>
      <c r="H45" s="299"/>
      <c r="I45" s="299"/>
      <c r="J45" s="299"/>
    </row>
    <row r="46" spans="1:10" s="146" customFormat="1" ht="24.75" customHeight="1">
      <c r="A46" s="143"/>
      <c r="B46" s="143"/>
      <c r="C46" s="143"/>
      <c r="D46" s="330" t="s">
        <v>189</v>
      </c>
      <c r="E46" s="330"/>
      <c r="F46" s="330"/>
      <c r="G46" s="330"/>
      <c r="H46" s="330"/>
      <c r="I46" s="330"/>
      <c r="J46" s="330"/>
    </row>
    <row r="47" spans="1:10" s="146" customFormat="1" ht="24.75" customHeight="1">
      <c r="A47" s="143"/>
      <c r="B47" s="143"/>
      <c r="C47" s="143"/>
      <c r="D47" s="298" t="s">
        <v>233</v>
      </c>
      <c r="E47" s="298"/>
      <c r="F47" s="298"/>
      <c r="H47" s="298" t="s">
        <v>231</v>
      </c>
      <c r="I47" s="298"/>
      <c r="J47" s="298"/>
    </row>
    <row r="48" spans="4:10" s="36" customFormat="1" ht="24.75" customHeight="1">
      <c r="D48" s="144" t="s">
        <v>250</v>
      </c>
      <c r="F48" s="144" t="s">
        <v>232</v>
      </c>
      <c r="H48" s="144" t="s">
        <v>250</v>
      </c>
      <c r="J48" s="144" t="s">
        <v>232</v>
      </c>
    </row>
    <row r="49" spans="1:10" ht="24.75" customHeight="1">
      <c r="A49" s="61" t="s">
        <v>487</v>
      </c>
      <c r="B49" s="9"/>
      <c r="C49" s="9"/>
      <c r="D49" s="76"/>
      <c r="E49" s="76"/>
      <c r="F49" s="76"/>
      <c r="G49" s="75"/>
      <c r="H49" s="76"/>
      <c r="I49" s="76"/>
      <c r="J49" s="76"/>
    </row>
    <row r="50" spans="2:10" s="1" customFormat="1" ht="24.75" customHeight="1">
      <c r="B50" s="1" t="s">
        <v>488</v>
      </c>
      <c r="D50" s="7">
        <v>279890154.04</v>
      </c>
      <c r="E50" s="7"/>
      <c r="F50" s="7">
        <v>285934749.98</v>
      </c>
      <c r="H50" s="7">
        <v>553761358.86</v>
      </c>
      <c r="I50" s="7"/>
      <c r="J50" s="7">
        <v>549401517.36</v>
      </c>
    </row>
    <row r="51" spans="2:10" s="1" customFormat="1" ht="24.75" customHeight="1">
      <c r="B51" s="1" t="s">
        <v>230</v>
      </c>
      <c r="D51" s="7">
        <v>0</v>
      </c>
      <c r="E51" s="7"/>
      <c r="F51" s="7">
        <v>1800</v>
      </c>
      <c r="H51" s="7">
        <v>0</v>
      </c>
      <c r="I51" s="7"/>
      <c r="J51" s="7">
        <v>1800</v>
      </c>
    </row>
    <row r="52" spans="2:10" s="1" customFormat="1" ht="24.75" customHeight="1">
      <c r="B52" s="1" t="s">
        <v>595</v>
      </c>
      <c r="D52" s="7">
        <v>2220724.02</v>
      </c>
      <c r="E52" s="7"/>
      <c r="F52" s="7">
        <v>1666280.45</v>
      </c>
      <c r="H52" s="7">
        <v>4524891.4</v>
      </c>
      <c r="I52" s="7"/>
      <c r="J52" s="7">
        <v>3628014.02</v>
      </c>
    </row>
    <row r="53" spans="2:10" s="1" customFormat="1" ht="24.75" customHeight="1">
      <c r="B53" s="1" t="s">
        <v>489</v>
      </c>
      <c r="D53" s="7">
        <v>2462579.55</v>
      </c>
      <c r="E53" s="7"/>
      <c r="F53" s="7">
        <v>257834.95</v>
      </c>
      <c r="H53" s="7">
        <v>5409461.48</v>
      </c>
      <c r="I53" s="7"/>
      <c r="J53" s="7">
        <v>5209949.76</v>
      </c>
    </row>
    <row r="54" spans="2:10" s="1" customFormat="1" ht="24.75" customHeight="1">
      <c r="B54" s="1" t="s">
        <v>490</v>
      </c>
      <c r="D54" s="7">
        <v>2079203.5</v>
      </c>
      <c r="E54" s="7"/>
      <c r="F54" s="7">
        <v>2310549.5</v>
      </c>
      <c r="H54" s="7">
        <v>4132694</v>
      </c>
      <c r="I54" s="7"/>
      <c r="J54" s="7">
        <v>4792304</v>
      </c>
    </row>
    <row r="55" spans="2:10" s="1" customFormat="1" ht="24.75" customHeight="1">
      <c r="B55" s="1" t="s">
        <v>491</v>
      </c>
      <c r="D55" s="7">
        <v>6368182.72</v>
      </c>
      <c r="E55" s="7"/>
      <c r="F55" s="7">
        <v>6318214.79</v>
      </c>
      <c r="H55" s="7">
        <v>14604355.03</v>
      </c>
      <c r="I55" s="7"/>
      <c r="J55" s="7">
        <v>13323123.21</v>
      </c>
    </row>
    <row r="56" spans="2:10" s="1" customFormat="1" ht="24.75" customHeight="1">
      <c r="B56" s="1" t="s">
        <v>492</v>
      </c>
      <c r="D56" s="7">
        <v>4169329</v>
      </c>
      <c r="E56" s="7"/>
      <c r="F56" s="7">
        <v>5131545.14</v>
      </c>
      <c r="H56" s="7">
        <v>8793967.82</v>
      </c>
      <c r="I56" s="7"/>
      <c r="J56" s="7">
        <v>10452328.34</v>
      </c>
    </row>
    <row r="57" spans="2:10" s="1" customFormat="1" ht="24.75" customHeight="1">
      <c r="B57" s="1" t="s">
        <v>493</v>
      </c>
      <c r="D57" s="7">
        <v>1810422.12</v>
      </c>
      <c r="E57" s="7"/>
      <c r="F57" s="7">
        <v>1755728.55</v>
      </c>
      <c r="H57" s="7">
        <v>3512055.87</v>
      </c>
      <c r="I57" s="7"/>
      <c r="J57" s="7">
        <v>3450899.97</v>
      </c>
    </row>
    <row r="58" spans="2:10" s="1" customFormat="1" ht="24.75" customHeight="1">
      <c r="B58" s="1" t="s">
        <v>374</v>
      </c>
      <c r="D58" s="7">
        <v>16927319.97</v>
      </c>
      <c r="E58" s="7"/>
      <c r="F58" s="7">
        <v>9843742.75</v>
      </c>
      <c r="H58" s="7">
        <v>35681177.66</v>
      </c>
      <c r="I58" s="7"/>
      <c r="J58" s="7">
        <v>15587966.11</v>
      </c>
    </row>
    <row r="59" spans="2:10" s="1" customFormat="1" ht="24.75" customHeight="1">
      <c r="B59" s="1" t="s">
        <v>494</v>
      </c>
      <c r="D59" s="7">
        <v>169000</v>
      </c>
      <c r="E59" s="7"/>
      <c r="F59" s="7">
        <v>0</v>
      </c>
      <c r="H59" s="7">
        <v>333339</v>
      </c>
      <c r="I59" s="7"/>
      <c r="J59" s="7">
        <v>176657</v>
      </c>
    </row>
    <row r="60" spans="2:10" s="1" customFormat="1" ht="24.75" customHeight="1">
      <c r="B60" s="1" t="s">
        <v>495</v>
      </c>
      <c r="D60" s="7">
        <v>105191.7</v>
      </c>
      <c r="E60" s="7"/>
      <c r="F60" s="7">
        <v>342517.7</v>
      </c>
      <c r="H60" s="7">
        <v>210383.4</v>
      </c>
      <c r="I60" s="7"/>
      <c r="J60" s="7">
        <v>593614.6</v>
      </c>
    </row>
    <row r="61" spans="2:10" s="1" customFormat="1" ht="24.75" customHeight="1">
      <c r="B61" s="1" t="s">
        <v>496</v>
      </c>
      <c r="D61" s="7">
        <v>5533326.09</v>
      </c>
      <c r="E61" s="7"/>
      <c r="F61" s="7">
        <v>3707878.85</v>
      </c>
      <c r="H61" s="7">
        <v>10033029.66</v>
      </c>
      <c r="I61" s="7"/>
      <c r="J61" s="7">
        <v>6774623.68</v>
      </c>
    </row>
    <row r="62" spans="2:10" s="1" customFormat="1" ht="24.75" customHeight="1">
      <c r="B62" s="1" t="s">
        <v>497</v>
      </c>
      <c r="D62" s="7">
        <v>2187739.71</v>
      </c>
      <c r="E62" s="7"/>
      <c r="F62" s="7">
        <v>2243835.6</v>
      </c>
      <c r="H62" s="7">
        <v>4406917.85</v>
      </c>
      <c r="I62" s="7"/>
      <c r="J62" s="7">
        <v>4660273.96</v>
      </c>
    </row>
    <row r="63" spans="2:10" s="1" customFormat="1" ht="24.75" customHeight="1">
      <c r="B63" s="1" t="s">
        <v>498</v>
      </c>
      <c r="D63" s="7">
        <v>107888.13</v>
      </c>
      <c r="E63" s="7"/>
      <c r="F63" s="7">
        <v>43545.3</v>
      </c>
      <c r="H63" s="7">
        <v>1212652.87</v>
      </c>
      <c r="I63" s="7"/>
      <c r="J63" s="7">
        <v>1237619.15</v>
      </c>
    </row>
    <row r="64" spans="4:10" ht="24.75" customHeight="1">
      <c r="D64" s="63"/>
      <c r="E64" s="63"/>
      <c r="F64" s="63"/>
      <c r="H64" s="7"/>
      <c r="I64" s="7"/>
      <c r="J64" s="7"/>
    </row>
    <row r="65" spans="2:10" ht="24.75" customHeight="1">
      <c r="B65" s="13" t="s">
        <v>234</v>
      </c>
      <c r="D65" s="63"/>
      <c r="E65" s="63"/>
      <c r="F65" s="63"/>
      <c r="H65" s="7"/>
      <c r="I65" s="7"/>
      <c r="J65" s="7"/>
    </row>
    <row r="66" spans="1:10" ht="24.75" customHeight="1">
      <c r="A66" s="13" t="s">
        <v>235</v>
      </c>
      <c r="D66" s="63"/>
      <c r="E66" s="63"/>
      <c r="F66" s="63"/>
      <c r="H66" s="62"/>
      <c r="J66" s="62"/>
    </row>
    <row r="67" spans="1:8" ht="24.75" customHeight="1">
      <c r="A67" s="13" t="s">
        <v>727</v>
      </c>
      <c r="D67" s="63"/>
      <c r="E67" s="63"/>
      <c r="F67" s="63"/>
      <c r="H67" s="62"/>
    </row>
    <row r="68" spans="4:8" ht="24.75" customHeight="1">
      <c r="D68" s="63"/>
      <c r="E68" s="63"/>
      <c r="F68" s="63"/>
      <c r="H68" s="62"/>
    </row>
    <row r="69" spans="4:8" ht="24.75" customHeight="1">
      <c r="D69" s="63"/>
      <c r="E69" s="63"/>
      <c r="F69" s="63"/>
      <c r="H69" s="62"/>
    </row>
    <row r="70" spans="1:10" ht="22.5" customHeight="1">
      <c r="A70" s="329" t="s">
        <v>678</v>
      </c>
      <c r="B70" s="329"/>
      <c r="C70" s="329"/>
      <c r="D70" s="329"/>
      <c r="E70" s="329"/>
      <c r="F70" s="329"/>
      <c r="G70" s="329"/>
      <c r="H70" s="329"/>
      <c r="I70" s="329"/>
      <c r="J70" s="329"/>
    </row>
    <row r="71" spans="4:8" ht="22.5" customHeight="1">
      <c r="D71" s="63"/>
      <c r="E71" s="63"/>
      <c r="F71" s="63"/>
      <c r="H71" s="62"/>
    </row>
    <row r="72" s="5" customFormat="1" ht="22.5" customHeight="1">
      <c r="A72" s="6" t="s">
        <v>236</v>
      </c>
    </row>
    <row r="73" spans="1:4" s="5" customFormat="1" ht="22.5" customHeight="1">
      <c r="A73" s="5" t="s">
        <v>237</v>
      </c>
      <c r="D73" s="7"/>
    </row>
    <row r="74" s="5" customFormat="1" ht="22.5" customHeight="1">
      <c r="A74" s="5" t="s">
        <v>336</v>
      </c>
    </row>
    <row r="75" s="5" customFormat="1" ht="22.5" customHeight="1">
      <c r="A75" s="5" t="s">
        <v>347</v>
      </c>
    </row>
    <row r="76" s="5" customFormat="1" ht="22.5" customHeight="1">
      <c r="A76" s="5" t="s">
        <v>238</v>
      </c>
    </row>
    <row r="77" s="5" customFormat="1" ht="22.5" customHeight="1">
      <c r="A77" s="5" t="s">
        <v>348</v>
      </c>
    </row>
    <row r="78" s="5" customFormat="1" ht="22.5" customHeight="1">
      <c r="A78" s="5" t="s">
        <v>239</v>
      </c>
    </row>
    <row r="79" s="5" customFormat="1" ht="22.5" customHeight="1">
      <c r="A79" s="5" t="s">
        <v>337</v>
      </c>
    </row>
    <row r="80" s="5" customFormat="1" ht="22.5" customHeight="1">
      <c r="A80" s="5" t="s">
        <v>349</v>
      </c>
    </row>
    <row r="81" s="5" customFormat="1" ht="22.5" customHeight="1">
      <c r="A81" s="5" t="s">
        <v>241</v>
      </c>
    </row>
    <row r="82" s="5" customFormat="1" ht="22.5" customHeight="1">
      <c r="A82" s="5" t="s">
        <v>339</v>
      </c>
    </row>
    <row r="83" s="5" customFormat="1" ht="22.5" customHeight="1">
      <c r="A83" s="5" t="s">
        <v>338</v>
      </c>
    </row>
    <row r="84" s="5" customFormat="1" ht="22.5" customHeight="1">
      <c r="A84" s="5" t="s">
        <v>240</v>
      </c>
    </row>
    <row r="85" s="5" customFormat="1" ht="22.5" customHeight="1">
      <c r="A85" s="5" t="s">
        <v>340</v>
      </c>
    </row>
    <row r="86" s="5" customFormat="1" ht="22.5" customHeight="1">
      <c r="A86" s="5" t="s">
        <v>341</v>
      </c>
    </row>
    <row r="87" s="5" customFormat="1" ht="22.5" customHeight="1">
      <c r="A87" s="5" t="s">
        <v>298</v>
      </c>
    </row>
    <row r="88" s="5" customFormat="1" ht="22.5" customHeight="1">
      <c r="A88" s="5" t="s">
        <v>242</v>
      </c>
    </row>
    <row r="89" s="5" customFormat="1" ht="22.5" customHeight="1">
      <c r="A89" s="5" t="s">
        <v>346</v>
      </c>
    </row>
    <row r="90" s="5" customFormat="1" ht="22.5" customHeight="1">
      <c r="A90" s="5" t="s">
        <v>334</v>
      </c>
    </row>
    <row r="91" s="5" customFormat="1" ht="22.5" customHeight="1">
      <c r="A91" s="5" t="s">
        <v>335</v>
      </c>
    </row>
    <row r="92" s="5" customFormat="1" ht="22.5" customHeight="1"/>
    <row r="93" s="5" customFormat="1" ht="22.5" customHeight="1">
      <c r="A93" s="152" t="s">
        <v>138</v>
      </c>
    </row>
    <row r="94" s="5" customFormat="1" ht="22.5" customHeight="1">
      <c r="B94" s="5" t="s">
        <v>342</v>
      </c>
    </row>
    <row r="95" s="5" customFormat="1" ht="22.5" customHeight="1">
      <c r="A95" s="5" t="s">
        <v>243</v>
      </c>
    </row>
    <row r="96" ht="22.5" customHeight="1"/>
  </sheetData>
  <mergeCells count="11">
    <mergeCell ref="A1:J1"/>
    <mergeCell ref="A37:J37"/>
    <mergeCell ref="H20:J20"/>
    <mergeCell ref="H11:J11"/>
    <mergeCell ref="D20:F20"/>
    <mergeCell ref="A70:J70"/>
    <mergeCell ref="H10:J10"/>
    <mergeCell ref="H47:J47"/>
    <mergeCell ref="D47:F47"/>
    <mergeCell ref="D45:J45"/>
    <mergeCell ref="D46:J46"/>
  </mergeCells>
  <printOptions/>
  <pageMargins left="0.6" right="0.26" top="0.74" bottom="0.7" header="0.31" footer="0.3"/>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Q119"/>
  <sheetViews>
    <sheetView workbookViewId="0" topLeftCell="A28">
      <selection activeCell="A41" sqref="A41"/>
    </sheetView>
  </sheetViews>
  <sheetFormatPr defaultColWidth="9.140625" defaultRowHeight="19.5" customHeight="1"/>
  <cols>
    <col min="1" max="1" width="5.28125" style="148" customWidth="1"/>
    <col min="2" max="2" width="37.00390625" style="148" bestFit="1" customWidth="1"/>
    <col min="3" max="3" width="15.7109375" style="148" customWidth="1"/>
    <col min="4" max="4" width="9.28125" style="148" customWidth="1"/>
    <col min="5" max="6" width="8.7109375" style="148" customWidth="1"/>
    <col min="7" max="7" width="7.8515625" style="148" bestFit="1" customWidth="1"/>
    <col min="8" max="8" width="8.57421875" style="148" bestFit="1" customWidth="1"/>
    <col min="9" max="10" width="12.421875" style="148" bestFit="1" customWidth="1"/>
    <col min="11" max="11" width="14.140625" style="148" customWidth="1"/>
    <col min="12" max="12" width="14.00390625" style="148" customWidth="1"/>
    <col min="13" max="13" width="11.8515625" style="148" customWidth="1"/>
    <col min="14" max="14" width="11.28125" style="148" bestFit="1" customWidth="1"/>
    <col min="15" max="15" width="0.71875" style="148" customWidth="1"/>
    <col min="16" max="16" width="3.8515625" style="148" customWidth="1"/>
    <col min="17" max="16384" width="9.140625" style="148" customWidth="1"/>
  </cols>
  <sheetData>
    <row r="1" spans="1:16" ht="18">
      <c r="A1" s="305" t="s">
        <v>694</v>
      </c>
      <c r="B1" s="305"/>
      <c r="C1" s="305"/>
      <c r="D1" s="305"/>
      <c r="E1" s="305"/>
      <c r="F1" s="305"/>
      <c r="G1" s="305"/>
      <c r="H1" s="305"/>
      <c r="I1" s="305"/>
      <c r="J1" s="305"/>
      <c r="K1" s="305"/>
      <c r="L1" s="305"/>
      <c r="M1" s="305"/>
      <c r="N1" s="305"/>
      <c r="O1" s="163"/>
      <c r="P1" s="164"/>
    </row>
    <row r="2" spans="1:16" ht="4.5" customHeight="1">
      <c r="A2" s="163"/>
      <c r="B2" s="163"/>
      <c r="C2" s="163"/>
      <c r="D2" s="163"/>
      <c r="E2" s="163"/>
      <c r="F2" s="163"/>
      <c r="G2" s="163"/>
      <c r="H2" s="163"/>
      <c r="I2" s="163"/>
      <c r="J2" s="163"/>
      <c r="K2" s="163"/>
      <c r="L2" s="163"/>
      <c r="M2" s="163"/>
      <c r="N2" s="163"/>
      <c r="O2" s="163"/>
      <c r="P2" s="164"/>
    </row>
    <row r="3" spans="1:16" ht="18">
      <c r="A3" s="165" t="s">
        <v>619</v>
      </c>
      <c r="D3" s="163"/>
      <c r="P3" s="164"/>
    </row>
    <row r="4" spans="4:16" ht="18">
      <c r="D4" s="163"/>
      <c r="J4" s="166"/>
      <c r="P4" s="164"/>
    </row>
    <row r="5" spans="1:16" ht="18">
      <c r="A5" s="167" t="s">
        <v>119</v>
      </c>
      <c r="B5" s="168" t="s">
        <v>693</v>
      </c>
      <c r="C5" s="168" t="s">
        <v>620</v>
      </c>
      <c r="D5" s="169" t="s">
        <v>118</v>
      </c>
      <c r="E5" s="307" t="s">
        <v>621</v>
      </c>
      <c r="F5" s="307"/>
      <c r="G5" s="307" t="s">
        <v>120</v>
      </c>
      <c r="H5" s="307"/>
      <c r="I5" s="304" t="s">
        <v>306</v>
      </c>
      <c r="J5" s="304"/>
      <c r="K5" s="304" t="s">
        <v>308</v>
      </c>
      <c r="L5" s="304"/>
      <c r="M5" s="304" t="s">
        <v>122</v>
      </c>
      <c r="N5" s="304"/>
      <c r="O5" s="170"/>
      <c r="P5" s="164"/>
    </row>
    <row r="6" spans="1:16" ht="18">
      <c r="A6" s="171"/>
      <c r="B6" s="171"/>
      <c r="C6" s="171"/>
      <c r="D6" s="172"/>
      <c r="E6" s="308"/>
      <c r="F6" s="308"/>
      <c r="G6" s="308" t="s">
        <v>305</v>
      </c>
      <c r="H6" s="308"/>
      <c r="I6" s="302" t="s">
        <v>307</v>
      </c>
      <c r="J6" s="302"/>
      <c r="K6" s="302"/>
      <c r="L6" s="302"/>
      <c r="M6" s="302"/>
      <c r="N6" s="302"/>
      <c r="O6" s="171"/>
      <c r="P6" s="164"/>
    </row>
    <row r="7" spans="1:16" ht="18">
      <c r="A7" s="171"/>
      <c r="B7" s="171"/>
      <c r="C7" s="171"/>
      <c r="D7" s="172"/>
      <c r="E7" s="306" t="s">
        <v>124</v>
      </c>
      <c r="F7" s="306"/>
      <c r="G7" s="306" t="s">
        <v>432</v>
      </c>
      <c r="H7" s="306"/>
      <c r="I7" s="303" t="s">
        <v>123</v>
      </c>
      <c r="J7" s="303"/>
      <c r="K7" s="303" t="s">
        <v>123</v>
      </c>
      <c r="L7" s="303"/>
      <c r="M7" s="303" t="s">
        <v>123</v>
      </c>
      <c r="N7" s="303"/>
      <c r="O7" s="174"/>
      <c r="P7" s="164"/>
    </row>
    <row r="8" spans="1:16" ht="18">
      <c r="A8" s="171"/>
      <c r="B8" s="171"/>
      <c r="C8" s="171"/>
      <c r="D8" s="172"/>
      <c r="E8" s="172" t="s">
        <v>253</v>
      </c>
      <c r="F8" s="172" t="s">
        <v>214</v>
      </c>
      <c r="G8" s="172" t="s">
        <v>253</v>
      </c>
      <c r="H8" s="172" t="s">
        <v>214</v>
      </c>
      <c r="I8" s="172" t="s">
        <v>253</v>
      </c>
      <c r="J8" s="172" t="s">
        <v>214</v>
      </c>
      <c r="K8" s="172" t="s">
        <v>253</v>
      </c>
      <c r="L8" s="172" t="s">
        <v>214</v>
      </c>
      <c r="M8" s="172" t="s">
        <v>253</v>
      </c>
      <c r="N8" s="172" t="s">
        <v>214</v>
      </c>
      <c r="O8" s="174"/>
      <c r="P8" s="164"/>
    </row>
    <row r="9" spans="1:16" ht="18">
      <c r="A9" s="175"/>
      <c r="B9" s="175"/>
      <c r="C9" s="175"/>
      <c r="D9" s="173"/>
      <c r="E9" s="173">
        <v>2007</v>
      </c>
      <c r="F9" s="173">
        <v>2006</v>
      </c>
      <c r="G9" s="173">
        <v>2007</v>
      </c>
      <c r="H9" s="173">
        <v>2006</v>
      </c>
      <c r="I9" s="173">
        <v>2007</v>
      </c>
      <c r="J9" s="173">
        <v>2006</v>
      </c>
      <c r="K9" s="173">
        <v>2007</v>
      </c>
      <c r="L9" s="173">
        <v>2006</v>
      </c>
      <c r="M9" s="173">
        <v>2007</v>
      </c>
      <c r="N9" s="173">
        <v>2006</v>
      </c>
      <c r="O9" s="174"/>
      <c r="P9" s="164"/>
    </row>
    <row r="10" spans="1:16" ht="18">
      <c r="A10" s="172">
        <v>1</v>
      </c>
      <c r="B10" s="89" t="s">
        <v>125</v>
      </c>
      <c r="C10" s="176" t="s">
        <v>126</v>
      </c>
      <c r="D10" s="172" t="s">
        <v>151</v>
      </c>
      <c r="E10" s="177">
        <v>120000</v>
      </c>
      <c r="F10" s="177">
        <v>120000</v>
      </c>
      <c r="G10" s="178">
        <v>23.52</v>
      </c>
      <c r="H10" s="178">
        <v>23.52</v>
      </c>
      <c r="I10" s="179">
        <v>555415059.04</v>
      </c>
      <c r="J10" s="179">
        <v>562678306.7</v>
      </c>
      <c r="K10" s="179">
        <v>28688920.22</v>
      </c>
      <c r="L10" s="179">
        <v>28688920.22</v>
      </c>
      <c r="M10" s="179">
        <v>28220820</v>
      </c>
      <c r="N10" s="179">
        <v>31042902</v>
      </c>
      <c r="O10" s="179"/>
      <c r="P10" s="164"/>
    </row>
    <row r="11" spans="1:16" ht="18">
      <c r="A11" s="172">
        <v>2</v>
      </c>
      <c r="B11" s="89" t="s">
        <v>128</v>
      </c>
      <c r="C11" s="176" t="s">
        <v>129</v>
      </c>
      <c r="D11" s="172" t="s">
        <v>151</v>
      </c>
      <c r="E11" s="177">
        <v>180000</v>
      </c>
      <c r="F11" s="177">
        <v>180000</v>
      </c>
      <c r="G11" s="178">
        <v>21.82</v>
      </c>
      <c r="H11" s="178">
        <v>21.82</v>
      </c>
      <c r="I11" s="179">
        <v>1100232925.71</v>
      </c>
      <c r="J11" s="179">
        <v>1080665986.47</v>
      </c>
      <c r="K11" s="179">
        <v>57595150</v>
      </c>
      <c r="L11" s="179">
        <v>57595150</v>
      </c>
      <c r="M11" s="179">
        <v>42339333.96</v>
      </c>
      <c r="N11" s="179">
        <v>75605953.5</v>
      </c>
      <c r="O11" s="179"/>
      <c r="P11" s="164"/>
    </row>
    <row r="12" spans="1:16" ht="18">
      <c r="A12" s="172">
        <v>3</v>
      </c>
      <c r="B12" s="89" t="s">
        <v>130</v>
      </c>
      <c r="C12" s="176" t="s">
        <v>131</v>
      </c>
      <c r="D12" s="172" t="s">
        <v>151</v>
      </c>
      <c r="E12" s="177">
        <v>120000</v>
      </c>
      <c r="F12" s="177">
        <v>120000</v>
      </c>
      <c r="G12" s="178">
        <v>21.26</v>
      </c>
      <c r="H12" s="178">
        <v>21.26</v>
      </c>
      <c r="I12" s="179">
        <v>921515971.84</v>
      </c>
      <c r="J12" s="179">
        <v>905825743.43</v>
      </c>
      <c r="K12" s="179">
        <v>63545155</v>
      </c>
      <c r="L12" s="179">
        <v>63545155</v>
      </c>
      <c r="M12" s="179">
        <v>33166250</v>
      </c>
      <c r="N12" s="179">
        <v>27843750</v>
      </c>
      <c r="O12" s="179"/>
      <c r="P12" s="164"/>
    </row>
    <row r="13" spans="1:16" ht="18">
      <c r="A13" s="172">
        <v>4</v>
      </c>
      <c r="B13" s="89" t="s">
        <v>132</v>
      </c>
      <c r="C13" s="176" t="s">
        <v>133</v>
      </c>
      <c r="D13" s="172" t="s">
        <v>151</v>
      </c>
      <c r="E13" s="177">
        <v>275875</v>
      </c>
      <c r="F13" s="177">
        <v>275875</v>
      </c>
      <c r="G13" s="178">
        <v>20.41</v>
      </c>
      <c r="H13" s="178">
        <v>20.41</v>
      </c>
      <c r="I13" s="179">
        <v>850906034.45</v>
      </c>
      <c r="J13" s="179">
        <v>841021722.52</v>
      </c>
      <c r="K13" s="179">
        <v>166334698.32</v>
      </c>
      <c r="L13" s="179">
        <v>166334698.32</v>
      </c>
      <c r="M13" s="179">
        <v>28155585</v>
      </c>
      <c r="N13" s="179">
        <v>28155585</v>
      </c>
      <c r="O13" s="179"/>
      <c r="P13" s="164"/>
    </row>
    <row r="14" spans="1:16" ht="18">
      <c r="A14" s="172">
        <v>5</v>
      </c>
      <c r="B14" s="89" t="s">
        <v>134</v>
      </c>
      <c r="C14" s="176" t="s">
        <v>133</v>
      </c>
      <c r="D14" s="172" t="s">
        <v>151</v>
      </c>
      <c r="E14" s="177">
        <v>290634</v>
      </c>
      <c r="F14" s="177">
        <v>290634</v>
      </c>
      <c r="G14" s="178">
        <v>22.07</v>
      </c>
      <c r="H14" s="178">
        <v>22.07</v>
      </c>
      <c r="I14" s="179">
        <v>2232034680.96</v>
      </c>
      <c r="J14" s="179">
        <v>2220668122.79</v>
      </c>
      <c r="K14" s="179">
        <v>655393122.09</v>
      </c>
      <c r="L14" s="179">
        <v>655393122.09</v>
      </c>
      <c r="M14" s="179">
        <v>64143640</v>
      </c>
      <c r="N14" s="179">
        <v>63893640</v>
      </c>
      <c r="O14" s="179"/>
      <c r="P14" s="164"/>
    </row>
    <row r="15" spans="1:16" ht="18">
      <c r="A15" s="172">
        <v>6</v>
      </c>
      <c r="B15" s="89" t="s">
        <v>135</v>
      </c>
      <c r="C15" s="176" t="s">
        <v>136</v>
      </c>
      <c r="D15" s="172" t="s">
        <v>151</v>
      </c>
      <c r="E15" s="180">
        <v>60000</v>
      </c>
      <c r="F15" s="180">
        <v>60000</v>
      </c>
      <c r="G15" s="178">
        <v>37.73</v>
      </c>
      <c r="H15" s="178">
        <v>37.73</v>
      </c>
      <c r="I15" s="179">
        <v>311847779.31</v>
      </c>
      <c r="J15" s="179">
        <v>303400958.34</v>
      </c>
      <c r="K15" s="179">
        <v>22639600</v>
      </c>
      <c r="L15" s="179">
        <v>22639600</v>
      </c>
      <c r="M15" s="179">
        <v>0</v>
      </c>
      <c r="N15" s="179">
        <v>20375640</v>
      </c>
      <c r="O15" s="179"/>
      <c r="P15" s="164"/>
    </row>
    <row r="16" spans="1:16" ht="18">
      <c r="A16" s="172">
        <v>7</v>
      </c>
      <c r="B16" s="89" t="s">
        <v>139</v>
      </c>
      <c r="C16" s="176" t="s">
        <v>140</v>
      </c>
      <c r="D16" s="172" t="s">
        <v>714</v>
      </c>
      <c r="E16" s="180">
        <v>20000</v>
      </c>
      <c r="F16" s="180">
        <v>20000</v>
      </c>
      <c r="G16" s="178">
        <v>33.52</v>
      </c>
      <c r="H16" s="178">
        <v>33.52</v>
      </c>
      <c r="I16" s="181">
        <v>29248549.32</v>
      </c>
      <c r="J16" s="181">
        <v>29248549.32</v>
      </c>
      <c r="K16" s="179">
        <v>6704000</v>
      </c>
      <c r="L16" s="179">
        <v>6704000</v>
      </c>
      <c r="M16" s="179">
        <v>0</v>
      </c>
      <c r="N16" s="181">
        <v>2681600</v>
      </c>
      <c r="O16" s="179"/>
      <c r="P16" s="164"/>
    </row>
    <row r="17" spans="1:16" ht="18">
      <c r="A17" s="172">
        <v>8</v>
      </c>
      <c r="B17" s="89" t="s">
        <v>141</v>
      </c>
      <c r="C17" s="176" t="s">
        <v>126</v>
      </c>
      <c r="D17" s="172" t="s">
        <v>724</v>
      </c>
      <c r="E17" s="180">
        <v>50000</v>
      </c>
      <c r="F17" s="180">
        <v>50000</v>
      </c>
      <c r="G17" s="178">
        <v>31</v>
      </c>
      <c r="H17" s="178">
        <v>31</v>
      </c>
      <c r="I17" s="179">
        <v>10944065.79</v>
      </c>
      <c r="J17" s="179">
        <v>10300287.26</v>
      </c>
      <c r="K17" s="179">
        <v>14752029.69</v>
      </c>
      <c r="L17" s="179">
        <v>14752029.69</v>
      </c>
      <c r="M17" s="179">
        <v>0</v>
      </c>
      <c r="N17" s="179">
        <v>0</v>
      </c>
      <c r="O17" s="179"/>
      <c r="P17" s="164"/>
    </row>
    <row r="18" spans="1:16" ht="18">
      <c r="A18" s="172">
        <v>9</v>
      </c>
      <c r="B18" s="89" t="s">
        <v>143</v>
      </c>
      <c r="C18" s="176" t="s">
        <v>477</v>
      </c>
      <c r="D18" s="172" t="s">
        <v>724</v>
      </c>
      <c r="E18" s="180">
        <v>15000</v>
      </c>
      <c r="F18" s="180">
        <v>15000</v>
      </c>
      <c r="G18" s="178">
        <v>40</v>
      </c>
      <c r="H18" s="178">
        <v>40</v>
      </c>
      <c r="I18" s="179">
        <v>12527397.56</v>
      </c>
      <c r="J18" s="179">
        <v>12656670.93</v>
      </c>
      <c r="K18" s="179">
        <v>6000000</v>
      </c>
      <c r="L18" s="179">
        <v>6000000</v>
      </c>
      <c r="M18" s="179">
        <v>1500000</v>
      </c>
      <c r="N18" s="179">
        <v>1500000</v>
      </c>
      <c r="O18" s="179"/>
      <c r="P18" s="164"/>
    </row>
    <row r="19" spans="1:16" ht="18">
      <c r="A19" s="172">
        <v>10</v>
      </c>
      <c r="B19" s="89" t="s">
        <v>144</v>
      </c>
      <c r="C19" s="176" t="s">
        <v>145</v>
      </c>
      <c r="D19" s="172" t="s">
        <v>724</v>
      </c>
      <c r="E19" s="180">
        <v>100000</v>
      </c>
      <c r="F19" s="180">
        <v>100000</v>
      </c>
      <c r="G19" s="178">
        <v>29.73</v>
      </c>
      <c r="H19" s="178">
        <v>29.73</v>
      </c>
      <c r="I19" s="179">
        <v>18976249.07</v>
      </c>
      <c r="J19" s="179">
        <v>18976249.07</v>
      </c>
      <c r="K19" s="179">
        <v>33191684</v>
      </c>
      <c r="L19" s="179">
        <v>33191684</v>
      </c>
      <c r="M19" s="179">
        <v>0</v>
      </c>
      <c r="N19" s="179">
        <v>0</v>
      </c>
      <c r="O19" s="179"/>
      <c r="P19" s="164"/>
    </row>
    <row r="20" spans="1:16" ht="18">
      <c r="A20" s="172">
        <v>11</v>
      </c>
      <c r="B20" s="89" t="s">
        <v>146</v>
      </c>
      <c r="C20" s="176" t="s">
        <v>147</v>
      </c>
      <c r="D20" s="172" t="s">
        <v>151</v>
      </c>
      <c r="E20" s="180">
        <v>40000</v>
      </c>
      <c r="F20" s="180">
        <v>40000</v>
      </c>
      <c r="G20" s="178">
        <v>28.15</v>
      </c>
      <c r="H20" s="178">
        <v>28.15</v>
      </c>
      <c r="I20" s="179">
        <v>49441058.37</v>
      </c>
      <c r="J20" s="179">
        <v>46888462.46</v>
      </c>
      <c r="K20" s="179">
        <v>11258200</v>
      </c>
      <c r="L20" s="179">
        <v>11258200</v>
      </c>
      <c r="M20" s="179">
        <v>0</v>
      </c>
      <c r="N20" s="179">
        <v>1688730</v>
      </c>
      <c r="O20" s="179"/>
      <c r="P20" s="164"/>
    </row>
    <row r="21" spans="1:16" ht="18">
      <c r="A21" s="172">
        <v>12</v>
      </c>
      <c r="B21" s="89" t="s">
        <v>148</v>
      </c>
      <c r="C21" s="176" t="s">
        <v>149</v>
      </c>
      <c r="D21" s="172" t="s">
        <v>127</v>
      </c>
      <c r="E21" s="180">
        <v>300000</v>
      </c>
      <c r="F21" s="180">
        <v>300000</v>
      </c>
      <c r="G21" s="178">
        <v>24.8</v>
      </c>
      <c r="H21" s="178">
        <v>24.8</v>
      </c>
      <c r="I21" s="179">
        <v>360641263.41</v>
      </c>
      <c r="J21" s="179">
        <v>343759197.29</v>
      </c>
      <c r="K21" s="179">
        <v>74400000</v>
      </c>
      <c r="L21" s="179">
        <v>74400000</v>
      </c>
      <c r="M21" s="179">
        <v>26040000</v>
      </c>
      <c r="N21" s="179">
        <v>18600000</v>
      </c>
      <c r="O21" s="179"/>
      <c r="P21" s="164"/>
    </row>
    <row r="22" spans="1:16" ht="18">
      <c r="A22" s="172">
        <v>13</v>
      </c>
      <c r="B22" s="89" t="s">
        <v>150</v>
      </c>
      <c r="C22" s="176" t="s">
        <v>147</v>
      </c>
      <c r="D22" s="172" t="s">
        <v>151</v>
      </c>
      <c r="E22" s="180">
        <v>20000</v>
      </c>
      <c r="F22" s="180">
        <v>20000</v>
      </c>
      <c r="G22" s="178">
        <v>26.25</v>
      </c>
      <c r="H22" s="178">
        <v>26.25</v>
      </c>
      <c r="I22" s="179">
        <v>0</v>
      </c>
      <c r="J22" s="179">
        <v>0</v>
      </c>
      <c r="K22" s="179">
        <v>5250000</v>
      </c>
      <c r="L22" s="179">
        <v>5250000</v>
      </c>
      <c r="M22" s="179">
        <v>0</v>
      </c>
      <c r="N22" s="179">
        <v>0</v>
      </c>
      <c r="O22" s="179"/>
      <c r="P22" s="164"/>
    </row>
    <row r="23" spans="1:16" ht="18">
      <c r="A23" s="172">
        <v>14</v>
      </c>
      <c r="B23" s="89" t="s">
        <v>684</v>
      </c>
      <c r="C23" s="176" t="s">
        <v>152</v>
      </c>
      <c r="D23" s="172" t="s">
        <v>151</v>
      </c>
      <c r="E23" s="180">
        <v>60000</v>
      </c>
      <c r="F23" s="180">
        <v>60000</v>
      </c>
      <c r="G23" s="178">
        <v>25</v>
      </c>
      <c r="H23" s="178">
        <v>25</v>
      </c>
      <c r="I23" s="179">
        <v>398737177.87</v>
      </c>
      <c r="J23" s="179">
        <v>393953467.98</v>
      </c>
      <c r="K23" s="179">
        <v>15000000</v>
      </c>
      <c r="L23" s="179">
        <v>15000000</v>
      </c>
      <c r="M23" s="179">
        <v>15000000</v>
      </c>
      <c r="N23" s="179">
        <v>15000000</v>
      </c>
      <c r="O23" s="179"/>
      <c r="P23" s="164"/>
    </row>
    <row r="24" spans="1:16" ht="18">
      <c r="A24" s="172">
        <v>15</v>
      </c>
      <c r="B24" s="89" t="s">
        <v>153</v>
      </c>
      <c r="C24" s="176" t="s">
        <v>154</v>
      </c>
      <c r="D24" s="172" t="s">
        <v>725</v>
      </c>
      <c r="E24" s="180">
        <v>40000</v>
      </c>
      <c r="F24" s="180">
        <v>40000</v>
      </c>
      <c r="G24" s="178">
        <v>25</v>
      </c>
      <c r="H24" s="178">
        <v>25</v>
      </c>
      <c r="I24" s="179">
        <v>7697356.94</v>
      </c>
      <c r="J24" s="179">
        <v>7697356.94</v>
      </c>
      <c r="K24" s="179">
        <v>10000000</v>
      </c>
      <c r="L24" s="179">
        <v>10000000</v>
      </c>
      <c r="M24" s="179">
        <v>0</v>
      </c>
      <c r="N24" s="179">
        <v>0</v>
      </c>
      <c r="O24" s="179"/>
      <c r="P24" s="164"/>
    </row>
    <row r="25" spans="1:16" ht="18">
      <c r="A25" s="172">
        <v>16</v>
      </c>
      <c r="B25" s="89" t="s">
        <v>155</v>
      </c>
      <c r="C25" s="176" t="s">
        <v>156</v>
      </c>
      <c r="D25" s="172" t="s">
        <v>724</v>
      </c>
      <c r="E25" s="180">
        <v>20000</v>
      </c>
      <c r="F25" s="180">
        <v>20000</v>
      </c>
      <c r="G25" s="178">
        <v>25</v>
      </c>
      <c r="H25" s="178">
        <v>25</v>
      </c>
      <c r="I25" s="179">
        <v>3853086.04</v>
      </c>
      <c r="J25" s="179">
        <v>3847563.46</v>
      </c>
      <c r="K25" s="179">
        <v>5000000</v>
      </c>
      <c r="L25" s="179">
        <v>5000000</v>
      </c>
      <c r="M25" s="179">
        <v>0</v>
      </c>
      <c r="N25" s="179">
        <v>0</v>
      </c>
      <c r="O25" s="179"/>
      <c r="P25" s="164"/>
    </row>
    <row r="26" spans="1:16" ht="18">
      <c r="A26" s="172">
        <v>17</v>
      </c>
      <c r="B26" s="89" t="s">
        <v>164</v>
      </c>
      <c r="C26" s="176" t="s">
        <v>165</v>
      </c>
      <c r="D26" s="172" t="s">
        <v>724</v>
      </c>
      <c r="E26" s="180">
        <v>80000</v>
      </c>
      <c r="F26" s="180">
        <v>80000</v>
      </c>
      <c r="G26" s="178">
        <v>23.75</v>
      </c>
      <c r="H26" s="178">
        <v>23.75</v>
      </c>
      <c r="I26" s="179">
        <v>25229064.32</v>
      </c>
      <c r="J26" s="179">
        <v>26070789.69</v>
      </c>
      <c r="K26" s="179">
        <v>18999800</v>
      </c>
      <c r="L26" s="179">
        <v>18999800</v>
      </c>
      <c r="M26" s="179">
        <v>1139988</v>
      </c>
      <c r="N26" s="179">
        <v>2849970</v>
      </c>
      <c r="O26" s="179"/>
      <c r="P26" s="164"/>
    </row>
    <row r="27" spans="1:16" ht="18">
      <c r="A27" s="172">
        <v>18</v>
      </c>
      <c r="B27" s="89" t="s">
        <v>166</v>
      </c>
      <c r="C27" s="176" t="s">
        <v>126</v>
      </c>
      <c r="D27" s="172" t="s">
        <v>151</v>
      </c>
      <c r="E27" s="180">
        <v>40000</v>
      </c>
      <c r="F27" s="180">
        <v>40000</v>
      </c>
      <c r="G27" s="178">
        <v>22.5</v>
      </c>
      <c r="H27" s="178">
        <v>22.5</v>
      </c>
      <c r="I27" s="179">
        <v>47135763.81</v>
      </c>
      <c r="J27" s="179">
        <v>45737992.21</v>
      </c>
      <c r="K27" s="179">
        <v>9000000</v>
      </c>
      <c r="L27" s="179">
        <v>9000000</v>
      </c>
      <c r="M27" s="179">
        <v>2250000</v>
      </c>
      <c r="N27" s="179">
        <v>2250000</v>
      </c>
      <c r="O27" s="179"/>
      <c r="P27" s="164"/>
    </row>
    <row r="28" spans="1:16" ht="18">
      <c r="A28" s="172">
        <v>19</v>
      </c>
      <c r="B28" s="89" t="s">
        <v>167</v>
      </c>
      <c r="C28" s="176" t="s">
        <v>168</v>
      </c>
      <c r="D28" s="172" t="s">
        <v>724</v>
      </c>
      <c r="E28" s="180">
        <v>160000</v>
      </c>
      <c r="F28" s="180">
        <v>160000</v>
      </c>
      <c r="G28" s="178">
        <v>21</v>
      </c>
      <c r="H28" s="178">
        <v>21</v>
      </c>
      <c r="I28" s="179">
        <v>92691010.42</v>
      </c>
      <c r="J28" s="179">
        <v>94373891.06</v>
      </c>
      <c r="K28" s="179">
        <v>33600000</v>
      </c>
      <c r="L28" s="179">
        <v>33600000</v>
      </c>
      <c r="M28" s="179">
        <v>4368000</v>
      </c>
      <c r="N28" s="179">
        <v>4368000</v>
      </c>
      <c r="O28" s="179"/>
      <c r="P28" s="164"/>
    </row>
    <row r="29" spans="1:16" ht="18">
      <c r="A29" s="172">
        <v>20</v>
      </c>
      <c r="B29" s="89" t="s">
        <v>622</v>
      </c>
      <c r="C29" s="176" t="s">
        <v>126</v>
      </c>
      <c r="D29" s="172" t="s">
        <v>137</v>
      </c>
      <c r="E29" s="180">
        <v>36000</v>
      </c>
      <c r="F29" s="180">
        <v>36000</v>
      </c>
      <c r="G29" s="178">
        <v>20</v>
      </c>
      <c r="H29" s="178">
        <v>20</v>
      </c>
      <c r="I29" s="179">
        <v>16354554.06</v>
      </c>
      <c r="J29" s="179">
        <v>16197568.34</v>
      </c>
      <c r="K29" s="179">
        <v>7200000</v>
      </c>
      <c r="L29" s="179">
        <v>7200000</v>
      </c>
      <c r="M29" s="179">
        <v>216000</v>
      </c>
      <c r="N29" s="179">
        <v>2880000</v>
      </c>
      <c r="O29" s="179"/>
      <c r="P29" s="164"/>
    </row>
    <row r="30" spans="1:16" ht="18">
      <c r="A30" s="172">
        <v>21</v>
      </c>
      <c r="B30" s="89" t="s">
        <v>169</v>
      </c>
      <c r="C30" s="176" t="s">
        <v>136</v>
      </c>
      <c r="D30" s="172" t="s">
        <v>151</v>
      </c>
      <c r="E30" s="180">
        <v>60000</v>
      </c>
      <c r="F30" s="180">
        <v>60000</v>
      </c>
      <c r="G30" s="178">
        <v>20</v>
      </c>
      <c r="H30" s="178">
        <v>20</v>
      </c>
      <c r="I30" s="179">
        <v>41503299.54</v>
      </c>
      <c r="J30" s="179">
        <v>41829004.65</v>
      </c>
      <c r="K30" s="179">
        <v>11625000</v>
      </c>
      <c r="L30" s="179">
        <v>11625000</v>
      </c>
      <c r="M30" s="179">
        <v>2640000</v>
      </c>
      <c r="N30" s="179">
        <v>3000000</v>
      </c>
      <c r="O30" s="179"/>
      <c r="P30" s="164"/>
    </row>
    <row r="31" spans="1:16" ht="18">
      <c r="A31" s="172">
        <v>22</v>
      </c>
      <c r="B31" s="89" t="s">
        <v>170</v>
      </c>
      <c r="C31" s="176" t="s">
        <v>171</v>
      </c>
      <c r="D31" s="172" t="s">
        <v>151</v>
      </c>
      <c r="E31" s="180">
        <v>250000</v>
      </c>
      <c r="F31" s="180">
        <v>250000</v>
      </c>
      <c r="G31" s="178">
        <v>40</v>
      </c>
      <c r="H31" s="178">
        <v>40</v>
      </c>
      <c r="I31" s="179">
        <v>134454290.25</v>
      </c>
      <c r="J31" s="179">
        <v>133653266.95</v>
      </c>
      <c r="K31" s="179">
        <v>99999825</v>
      </c>
      <c r="L31" s="179">
        <v>99999825</v>
      </c>
      <c r="M31" s="179">
        <v>0</v>
      </c>
      <c r="N31" s="179">
        <v>0</v>
      </c>
      <c r="O31" s="179"/>
      <c r="P31" s="164"/>
    </row>
    <row r="32" spans="1:16" ht="18">
      <c r="A32" s="172">
        <v>23</v>
      </c>
      <c r="B32" s="89" t="s">
        <v>172</v>
      </c>
      <c r="C32" s="176" t="s">
        <v>173</v>
      </c>
      <c r="D32" s="172" t="s">
        <v>151</v>
      </c>
      <c r="E32" s="180">
        <v>10000</v>
      </c>
      <c r="F32" s="180">
        <v>10000</v>
      </c>
      <c r="G32" s="178">
        <v>20</v>
      </c>
      <c r="H32" s="178">
        <v>20</v>
      </c>
      <c r="I32" s="179">
        <v>3428481.4</v>
      </c>
      <c r="J32" s="179">
        <v>3343302.23</v>
      </c>
      <c r="K32" s="179">
        <v>2000000</v>
      </c>
      <c r="L32" s="179">
        <v>2000000</v>
      </c>
      <c r="M32" s="179">
        <v>400000</v>
      </c>
      <c r="N32" s="179">
        <v>400000</v>
      </c>
      <c r="O32" s="179"/>
      <c r="P32" s="164"/>
    </row>
    <row r="33" spans="2:16" ht="18">
      <c r="B33" s="165" t="s">
        <v>181</v>
      </c>
      <c r="D33" s="163"/>
      <c r="I33" s="182">
        <f aca="true" t="shared" si="0" ref="I33:N33">SUM(I10:I32)</f>
        <v>7224815119.48</v>
      </c>
      <c r="J33" s="182">
        <f t="shared" si="0"/>
        <v>7142794460.089998</v>
      </c>
      <c r="K33" s="182">
        <f t="shared" si="0"/>
        <v>1358177184.3200002</v>
      </c>
      <c r="L33" s="182">
        <f t="shared" si="0"/>
        <v>1358177184.3200002</v>
      </c>
      <c r="M33" s="182">
        <f t="shared" si="0"/>
        <v>249579616.96</v>
      </c>
      <c r="N33" s="182">
        <f t="shared" si="0"/>
        <v>302135770.5</v>
      </c>
      <c r="O33" s="183"/>
      <c r="P33" s="164"/>
    </row>
    <row r="34" spans="2:16" ht="21">
      <c r="B34" s="184" t="s">
        <v>592</v>
      </c>
      <c r="C34" s="185"/>
      <c r="D34" s="185"/>
      <c r="E34" s="186"/>
      <c r="I34" s="183">
        <v>0</v>
      </c>
      <c r="J34" s="183">
        <v>0</v>
      </c>
      <c r="K34" s="187">
        <v>-19701600</v>
      </c>
      <c r="L34" s="183">
        <v>0</v>
      </c>
      <c r="M34" s="183">
        <v>0</v>
      </c>
      <c r="N34" s="183">
        <v>0</v>
      </c>
      <c r="O34" s="183"/>
      <c r="P34" s="164"/>
    </row>
    <row r="35" spans="2:16" ht="21.75" thickBot="1">
      <c r="B35" s="184" t="s">
        <v>719</v>
      </c>
      <c r="C35" s="185"/>
      <c r="D35" s="185"/>
      <c r="E35" s="188"/>
      <c r="I35" s="189">
        <f aca="true" t="shared" si="1" ref="I35:N35">SUM(I33:I34)</f>
        <v>7224815119.48</v>
      </c>
      <c r="J35" s="189">
        <f t="shared" si="1"/>
        <v>7142794460.089998</v>
      </c>
      <c r="K35" s="189">
        <f t="shared" si="1"/>
        <v>1338475584.3200002</v>
      </c>
      <c r="L35" s="189">
        <f t="shared" si="1"/>
        <v>1358177184.3200002</v>
      </c>
      <c r="M35" s="189">
        <f t="shared" si="1"/>
        <v>249579616.96</v>
      </c>
      <c r="N35" s="189">
        <f t="shared" si="1"/>
        <v>302135770.5</v>
      </c>
      <c r="O35" s="183"/>
      <c r="P35" s="164"/>
    </row>
    <row r="36" spans="4:16" ht="6" customHeight="1" thickTop="1">
      <c r="D36" s="163"/>
      <c r="I36" s="183"/>
      <c r="J36" s="183"/>
      <c r="K36" s="183"/>
      <c r="L36" s="183"/>
      <c r="M36" s="183"/>
      <c r="N36" s="183"/>
      <c r="O36" s="183"/>
      <c r="P36" s="164"/>
    </row>
    <row r="37" ht="19.5" customHeight="1">
      <c r="B37" s="148" t="s">
        <v>178</v>
      </c>
    </row>
    <row r="38" ht="19.5" customHeight="1">
      <c r="A38" s="148" t="s">
        <v>91</v>
      </c>
    </row>
    <row r="39" ht="19.5" customHeight="1">
      <c r="A39" s="148" t="s">
        <v>92</v>
      </c>
    </row>
    <row r="40" spans="1:17" ht="18">
      <c r="A40" s="148" t="s">
        <v>93</v>
      </c>
      <c r="B40" s="165"/>
      <c r="E40" s="163"/>
      <c r="J40" s="183"/>
      <c r="K40" s="183"/>
      <c r="L40" s="183"/>
      <c r="M40" s="183"/>
      <c r="N40" s="183"/>
      <c r="O40" s="183"/>
      <c r="P40" s="183"/>
      <c r="Q40" s="164"/>
    </row>
    <row r="41" spans="1:17" ht="18">
      <c r="A41" s="190"/>
      <c r="B41" s="165"/>
      <c r="E41" s="163"/>
      <c r="J41" s="183"/>
      <c r="K41" s="183"/>
      <c r="L41" s="183"/>
      <c r="M41" s="183"/>
      <c r="N41" s="183"/>
      <c r="O41" s="183"/>
      <c r="P41" s="183"/>
      <c r="Q41" s="164"/>
    </row>
    <row r="42" spans="2:17" ht="18">
      <c r="B42" s="165"/>
      <c r="E42" s="163"/>
      <c r="J42" s="183"/>
      <c r="K42" s="183"/>
      <c r="L42" s="183"/>
      <c r="M42" s="183"/>
      <c r="N42" s="183"/>
      <c r="O42" s="183"/>
      <c r="P42" s="183"/>
      <c r="Q42" s="164"/>
    </row>
    <row r="43" ht="19.5" customHeight="1">
      <c r="D43" s="163"/>
    </row>
    <row r="44" ht="19.5" customHeight="1">
      <c r="D44" s="163"/>
    </row>
    <row r="45" ht="19.5" customHeight="1">
      <c r="D45" s="163"/>
    </row>
    <row r="46" ht="19.5" customHeight="1">
      <c r="D46" s="163"/>
    </row>
    <row r="47" ht="19.5" customHeight="1">
      <c r="D47" s="163"/>
    </row>
    <row r="48" ht="19.5" customHeight="1">
      <c r="D48" s="163"/>
    </row>
    <row r="49" ht="19.5" customHeight="1">
      <c r="D49" s="163"/>
    </row>
    <row r="50" ht="19.5" customHeight="1">
      <c r="D50" s="163"/>
    </row>
    <row r="51" ht="19.5" customHeight="1">
      <c r="D51" s="163"/>
    </row>
    <row r="52" ht="19.5" customHeight="1">
      <c r="D52" s="163"/>
    </row>
    <row r="53" ht="19.5" customHeight="1">
      <c r="D53" s="163"/>
    </row>
    <row r="54" ht="19.5" customHeight="1">
      <c r="D54" s="163"/>
    </row>
    <row r="55" ht="19.5" customHeight="1">
      <c r="D55" s="163"/>
    </row>
    <row r="56" ht="19.5" customHeight="1">
      <c r="D56" s="163"/>
    </row>
    <row r="57" ht="19.5" customHeight="1">
      <c r="D57" s="163"/>
    </row>
    <row r="58" ht="19.5" customHeight="1">
      <c r="D58" s="163"/>
    </row>
    <row r="59" ht="19.5" customHeight="1">
      <c r="D59" s="163"/>
    </row>
    <row r="60" ht="19.5" customHeight="1">
      <c r="D60" s="163"/>
    </row>
    <row r="61" ht="19.5" customHeight="1">
      <c r="D61" s="163"/>
    </row>
    <row r="62" ht="19.5" customHeight="1">
      <c r="D62" s="163"/>
    </row>
    <row r="63" ht="19.5" customHeight="1">
      <c r="D63" s="163"/>
    </row>
    <row r="64" ht="19.5" customHeight="1">
      <c r="D64" s="163"/>
    </row>
    <row r="65" ht="19.5" customHeight="1">
      <c r="D65" s="163"/>
    </row>
    <row r="66" ht="19.5" customHeight="1">
      <c r="D66" s="163"/>
    </row>
    <row r="67" ht="19.5" customHeight="1">
      <c r="D67" s="163"/>
    </row>
    <row r="68" ht="19.5" customHeight="1">
      <c r="D68" s="163"/>
    </row>
    <row r="69" ht="19.5" customHeight="1">
      <c r="D69" s="163"/>
    </row>
    <row r="70" ht="19.5" customHeight="1">
      <c r="D70" s="163"/>
    </row>
    <row r="71" ht="19.5" customHeight="1">
      <c r="D71" s="163"/>
    </row>
    <row r="72" ht="19.5" customHeight="1">
      <c r="D72" s="163"/>
    </row>
    <row r="73" ht="19.5" customHeight="1">
      <c r="D73" s="163"/>
    </row>
    <row r="74" ht="19.5" customHeight="1">
      <c r="D74" s="163"/>
    </row>
    <row r="75" ht="19.5" customHeight="1">
      <c r="D75" s="163"/>
    </row>
    <row r="76" ht="19.5" customHeight="1">
      <c r="D76" s="163"/>
    </row>
    <row r="77" ht="19.5" customHeight="1">
      <c r="D77" s="163"/>
    </row>
    <row r="78" ht="19.5" customHeight="1">
      <c r="D78" s="163"/>
    </row>
    <row r="79" ht="19.5" customHeight="1">
      <c r="D79" s="163"/>
    </row>
    <row r="80" ht="19.5" customHeight="1">
      <c r="D80" s="163"/>
    </row>
    <row r="81" ht="19.5" customHeight="1">
      <c r="D81" s="163"/>
    </row>
    <row r="82" ht="19.5" customHeight="1">
      <c r="D82" s="163"/>
    </row>
    <row r="83" ht="19.5" customHeight="1">
      <c r="D83" s="163"/>
    </row>
    <row r="84" ht="19.5" customHeight="1">
      <c r="D84" s="163"/>
    </row>
    <row r="85" ht="19.5" customHeight="1">
      <c r="D85" s="163"/>
    </row>
    <row r="86" ht="19.5" customHeight="1">
      <c r="D86" s="163"/>
    </row>
    <row r="87" ht="19.5" customHeight="1">
      <c r="D87" s="163"/>
    </row>
    <row r="88" ht="19.5" customHeight="1">
      <c r="D88" s="163"/>
    </row>
    <row r="89" ht="19.5" customHeight="1">
      <c r="D89" s="163"/>
    </row>
    <row r="90" ht="19.5" customHeight="1">
      <c r="D90" s="163"/>
    </row>
    <row r="91" ht="19.5" customHeight="1">
      <c r="D91" s="163"/>
    </row>
    <row r="92" ht="19.5" customHeight="1">
      <c r="D92" s="163"/>
    </row>
    <row r="93" ht="19.5" customHeight="1">
      <c r="D93" s="163"/>
    </row>
    <row r="94" ht="19.5" customHeight="1">
      <c r="D94" s="163"/>
    </row>
    <row r="95" ht="19.5" customHeight="1">
      <c r="D95" s="163"/>
    </row>
    <row r="96" ht="19.5" customHeight="1">
      <c r="D96" s="163"/>
    </row>
    <row r="97" ht="19.5" customHeight="1">
      <c r="D97" s="163"/>
    </row>
    <row r="98" ht="19.5" customHeight="1">
      <c r="D98" s="163"/>
    </row>
    <row r="99" ht="19.5" customHeight="1">
      <c r="D99" s="163"/>
    </row>
    <row r="100" ht="19.5" customHeight="1">
      <c r="D100" s="163"/>
    </row>
    <row r="101" ht="19.5" customHeight="1">
      <c r="D101" s="163"/>
    </row>
    <row r="102" ht="19.5" customHeight="1">
      <c r="D102" s="163"/>
    </row>
    <row r="103" ht="19.5" customHeight="1">
      <c r="D103" s="163"/>
    </row>
    <row r="104" ht="19.5" customHeight="1">
      <c r="D104" s="163"/>
    </row>
    <row r="105" ht="19.5" customHeight="1">
      <c r="D105" s="163"/>
    </row>
    <row r="106" ht="19.5" customHeight="1">
      <c r="D106" s="163"/>
    </row>
    <row r="107" ht="19.5" customHeight="1">
      <c r="D107" s="163"/>
    </row>
    <row r="108" ht="19.5" customHeight="1">
      <c r="D108" s="163"/>
    </row>
    <row r="109" ht="19.5" customHeight="1">
      <c r="D109" s="163"/>
    </row>
    <row r="110" ht="19.5" customHeight="1">
      <c r="D110" s="163"/>
    </row>
    <row r="111" ht="19.5" customHeight="1">
      <c r="D111" s="163"/>
    </row>
    <row r="112" ht="19.5" customHeight="1">
      <c r="D112" s="163"/>
    </row>
    <row r="113" ht="19.5" customHeight="1">
      <c r="D113" s="163"/>
    </row>
    <row r="114" ht="19.5" customHeight="1">
      <c r="D114" s="163"/>
    </row>
    <row r="115" ht="19.5" customHeight="1">
      <c r="D115" s="163"/>
    </row>
    <row r="116" ht="19.5" customHeight="1">
      <c r="D116" s="163"/>
    </row>
    <row r="117" ht="19.5" customHeight="1">
      <c r="D117" s="163"/>
    </row>
    <row r="118" ht="19.5" customHeight="1">
      <c r="D118" s="163"/>
    </row>
    <row r="119" ht="19.5" customHeight="1">
      <c r="D119" s="163"/>
    </row>
  </sheetData>
  <mergeCells count="16">
    <mergeCell ref="A1:N1"/>
    <mergeCell ref="G7:H7"/>
    <mergeCell ref="E7:F7"/>
    <mergeCell ref="M6:N6"/>
    <mergeCell ref="M7:N7"/>
    <mergeCell ref="E5:F5"/>
    <mergeCell ref="E6:F6"/>
    <mergeCell ref="G5:H5"/>
    <mergeCell ref="G6:H6"/>
    <mergeCell ref="M5:N5"/>
    <mergeCell ref="I6:J6"/>
    <mergeCell ref="I7:J7"/>
    <mergeCell ref="K5:L5"/>
    <mergeCell ref="K6:L6"/>
    <mergeCell ref="K7:L7"/>
    <mergeCell ref="I5:J5"/>
  </mergeCells>
  <printOptions/>
  <pageMargins left="0.53" right="0" top="0.17" bottom="0.17" header="0.15748031496062992" footer="0.11811023622047245"/>
  <pageSetup horizontalDpi="180" verticalDpi="180" orientation="landscape" paperSize="9" scale="83" r:id="rId1"/>
</worksheet>
</file>

<file path=xl/worksheets/sheet3.xml><?xml version="1.0" encoding="utf-8"?>
<worksheet xmlns="http://schemas.openxmlformats.org/spreadsheetml/2006/main" xmlns:r="http://schemas.openxmlformats.org/officeDocument/2006/relationships">
  <dimension ref="A1:N133"/>
  <sheetViews>
    <sheetView zoomScale="90" zoomScaleNormal="90" workbookViewId="0" topLeftCell="A7">
      <selection activeCell="E10" sqref="E10"/>
    </sheetView>
  </sheetViews>
  <sheetFormatPr defaultColWidth="9.140625" defaultRowHeight="24.75" customHeight="1"/>
  <cols>
    <col min="1" max="1" width="3.140625" style="87" customWidth="1"/>
    <col min="2" max="2" width="21.8515625" style="87" customWidth="1"/>
    <col min="3" max="3" width="10.00390625" style="87" customWidth="1"/>
    <col min="4" max="4" width="9.28125" style="87" customWidth="1"/>
    <col min="5" max="5" width="10.28125" style="87" customWidth="1"/>
    <col min="6" max="6" width="11.28125" style="87" bestFit="1" customWidth="1"/>
    <col min="7" max="7" width="10.00390625" style="87" customWidth="1"/>
    <col min="8" max="8" width="11.28125" style="87" bestFit="1" customWidth="1"/>
    <col min="9" max="9" width="12.421875" style="87" customWidth="1"/>
    <col min="10" max="10" width="12.421875" style="87" bestFit="1" customWidth="1"/>
    <col min="11" max="12" width="11.28125" style="87" bestFit="1" customWidth="1"/>
    <col min="13" max="13" width="0.42578125" style="87" customWidth="1"/>
    <col min="14" max="14" width="0.5625" style="87" customWidth="1"/>
    <col min="15" max="16384" width="9.140625" style="87" customWidth="1"/>
  </cols>
  <sheetData>
    <row r="1" spans="1:12" s="86" customFormat="1" ht="24" customHeight="1">
      <c r="A1" s="311" t="s">
        <v>623</v>
      </c>
      <c r="B1" s="311"/>
      <c r="C1" s="311"/>
      <c r="D1" s="311"/>
      <c r="E1" s="311"/>
      <c r="F1" s="311"/>
      <c r="G1" s="311"/>
      <c r="H1" s="311"/>
      <c r="I1" s="311"/>
      <c r="J1" s="311"/>
      <c r="K1" s="311"/>
      <c r="L1" s="311"/>
    </row>
    <row r="2" spans="2:12" ht="24" customHeight="1">
      <c r="B2" s="88"/>
      <c r="C2" s="90"/>
      <c r="D2" s="90"/>
      <c r="E2" s="90"/>
      <c r="F2" s="90"/>
      <c r="G2" s="90"/>
      <c r="H2" s="90"/>
      <c r="I2" s="90"/>
      <c r="J2" s="90"/>
      <c r="K2" s="90"/>
      <c r="L2" s="90"/>
    </row>
    <row r="3" spans="1:3" ht="24" customHeight="1">
      <c r="A3" s="91" t="s">
        <v>624</v>
      </c>
      <c r="B3" s="86"/>
      <c r="C3" s="86"/>
    </row>
    <row r="4" spans="1:12" ht="24" customHeight="1">
      <c r="A4" s="92" t="s">
        <v>625</v>
      </c>
      <c r="B4" s="93"/>
      <c r="C4" s="93"/>
      <c r="D4" s="94"/>
      <c r="E4" s="94"/>
      <c r="F4" s="94"/>
      <c r="G4" s="94"/>
      <c r="H4" s="94"/>
      <c r="I4" s="94"/>
      <c r="J4" s="95"/>
      <c r="K4" s="94"/>
      <c r="L4" s="94"/>
    </row>
    <row r="5" spans="1:12" s="15" customFormat="1" ht="24" customHeight="1">
      <c r="A5" s="134" t="s">
        <v>119</v>
      </c>
      <c r="B5" s="53" t="s">
        <v>695</v>
      </c>
      <c r="C5" s="54" t="s">
        <v>748</v>
      </c>
      <c r="D5" s="54" t="s">
        <v>118</v>
      </c>
      <c r="E5" s="314" t="s">
        <v>599</v>
      </c>
      <c r="F5" s="314"/>
      <c r="G5" s="314" t="s">
        <v>600</v>
      </c>
      <c r="H5" s="314"/>
      <c r="I5" s="309" t="s">
        <v>121</v>
      </c>
      <c r="J5" s="309"/>
      <c r="K5" s="309" t="s">
        <v>122</v>
      </c>
      <c r="L5" s="309"/>
    </row>
    <row r="6" spans="1:12" s="15" customFormat="1" ht="24" customHeight="1">
      <c r="A6" s="41"/>
      <c r="B6" s="55"/>
      <c r="C6" s="56" t="s">
        <v>749</v>
      </c>
      <c r="D6" s="56"/>
      <c r="E6" s="310" t="s">
        <v>124</v>
      </c>
      <c r="F6" s="310"/>
      <c r="G6" s="310" t="s">
        <v>432</v>
      </c>
      <c r="H6" s="310"/>
      <c r="I6" s="312" t="s">
        <v>123</v>
      </c>
      <c r="J6" s="312"/>
      <c r="K6" s="313" t="s">
        <v>123</v>
      </c>
      <c r="L6" s="313"/>
    </row>
    <row r="7" spans="1:12" s="82" customFormat="1" ht="24" customHeight="1">
      <c r="A7" s="78"/>
      <c r="B7" s="79"/>
      <c r="C7" s="80"/>
      <c r="D7" s="81"/>
      <c r="E7" s="149" t="s">
        <v>250</v>
      </c>
      <c r="F7" s="149" t="s">
        <v>618</v>
      </c>
      <c r="G7" s="149" t="s">
        <v>250</v>
      </c>
      <c r="H7" s="149" t="s">
        <v>618</v>
      </c>
      <c r="I7" s="149" t="s">
        <v>250</v>
      </c>
      <c r="J7" s="149" t="s">
        <v>618</v>
      </c>
      <c r="K7" s="149" t="s">
        <v>250</v>
      </c>
      <c r="L7" s="149" t="s">
        <v>618</v>
      </c>
    </row>
    <row r="8" spans="1:2" ht="24" customHeight="1">
      <c r="A8" s="97" t="s">
        <v>510</v>
      </c>
      <c r="B8" s="98" t="s">
        <v>717</v>
      </c>
    </row>
    <row r="9" spans="1:12" ht="24" customHeight="1">
      <c r="A9" s="99"/>
      <c r="B9" s="98" t="s">
        <v>718</v>
      </c>
      <c r="C9" s="99" t="s">
        <v>750</v>
      </c>
      <c r="D9" s="100" t="s">
        <v>151</v>
      </c>
      <c r="E9" s="101">
        <v>102506</v>
      </c>
      <c r="F9" s="101">
        <v>101681</v>
      </c>
      <c r="G9" s="102">
        <v>15.84</v>
      </c>
      <c r="H9" s="102">
        <v>15.84</v>
      </c>
      <c r="I9" s="102">
        <v>47184575.82</v>
      </c>
      <c r="J9" s="102">
        <v>47184575.82</v>
      </c>
      <c r="K9" s="103">
        <v>10472312.5</v>
      </c>
      <c r="L9" s="103">
        <v>9666750</v>
      </c>
    </row>
    <row r="10" spans="1:10" ht="24" customHeight="1">
      <c r="A10" s="97" t="s">
        <v>511</v>
      </c>
      <c r="B10" s="98" t="s">
        <v>601</v>
      </c>
      <c r="C10" s="99" t="s">
        <v>751</v>
      </c>
      <c r="D10" s="100"/>
      <c r="E10" s="101" t="s">
        <v>94</v>
      </c>
      <c r="F10" s="101"/>
      <c r="G10" s="102"/>
      <c r="H10" s="102"/>
      <c r="I10" s="102"/>
      <c r="J10" s="102"/>
    </row>
    <row r="11" spans="1:12" ht="24" customHeight="1">
      <c r="A11" s="99"/>
      <c r="B11" s="98"/>
      <c r="C11" s="99" t="s">
        <v>753</v>
      </c>
      <c r="D11" s="100" t="s">
        <v>151</v>
      </c>
      <c r="E11" s="101">
        <v>60000</v>
      </c>
      <c r="F11" s="101">
        <v>60000</v>
      </c>
      <c r="G11" s="102">
        <v>12.73</v>
      </c>
      <c r="H11" s="102">
        <v>12.73</v>
      </c>
      <c r="I11" s="102">
        <v>12215983.3</v>
      </c>
      <c r="J11" s="102">
        <v>12215983.3</v>
      </c>
      <c r="K11" s="103">
        <v>4199250</v>
      </c>
      <c r="L11" s="103">
        <v>4199250</v>
      </c>
    </row>
    <row r="12" spans="1:12" ht="24" customHeight="1">
      <c r="A12" s="97" t="s">
        <v>512</v>
      </c>
      <c r="B12" s="98" t="s">
        <v>174</v>
      </c>
      <c r="C12" s="99" t="s">
        <v>754</v>
      </c>
      <c r="D12" s="100" t="s">
        <v>127</v>
      </c>
      <c r="E12" s="101">
        <v>131700</v>
      </c>
      <c r="F12" s="101">
        <v>131700</v>
      </c>
      <c r="G12" s="102">
        <v>11.1</v>
      </c>
      <c r="H12" s="102">
        <v>11.1</v>
      </c>
      <c r="I12" s="102">
        <v>19053150</v>
      </c>
      <c r="J12" s="102">
        <v>19053150</v>
      </c>
      <c r="K12" s="103" t="s">
        <v>514</v>
      </c>
      <c r="L12" s="103" t="s">
        <v>514</v>
      </c>
    </row>
    <row r="13" spans="1:12" ht="24" customHeight="1">
      <c r="A13" s="97" t="s">
        <v>513</v>
      </c>
      <c r="B13" s="98" t="s">
        <v>175</v>
      </c>
      <c r="C13" s="99" t="s">
        <v>154</v>
      </c>
      <c r="D13" s="100" t="s">
        <v>516</v>
      </c>
      <c r="E13" s="101">
        <v>1392667</v>
      </c>
      <c r="F13" s="101">
        <v>1392667</v>
      </c>
      <c r="G13" s="104">
        <v>5.26</v>
      </c>
      <c r="H13" s="104">
        <v>5.26</v>
      </c>
      <c r="I13" s="104">
        <v>197844509.73</v>
      </c>
      <c r="J13" s="104">
        <v>197844509.73</v>
      </c>
      <c r="K13" s="103" t="s">
        <v>514</v>
      </c>
      <c r="L13" s="103" t="s">
        <v>514</v>
      </c>
    </row>
    <row r="14" spans="1:12" ht="24" customHeight="1">
      <c r="A14" s="97" t="s">
        <v>515</v>
      </c>
      <c r="B14" s="98" t="s">
        <v>176</v>
      </c>
      <c r="C14" s="99" t="s">
        <v>739</v>
      </c>
      <c r="D14" s="100" t="s">
        <v>151</v>
      </c>
      <c r="E14" s="101">
        <v>120000</v>
      </c>
      <c r="F14" s="101">
        <v>120000</v>
      </c>
      <c r="G14" s="104">
        <v>8.53</v>
      </c>
      <c r="H14" s="104">
        <v>8.53</v>
      </c>
      <c r="I14" s="104">
        <v>34040231.12</v>
      </c>
      <c r="J14" s="104">
        <v>34040231.12</v>
      </c>
      <c r="K14" s="103" t="s">
        <v>514</v>
      </c>
      <c r="L14" s="103">
        <v>716800</v>
      </c>
    </row>
    <row r="15" spans="1:12" ht="24" customHeight="1">
      <c r="A15" s="97" t="s">
        <v>517</v>
      </c>
      <c r="B15" s="98" t="s">
        <v>180</v>
      </c>
      <c r="C15" s="99" t="s">
        <v>154</v>
      </c>
      <c r="D15" s="100" t="s">
        <v>516</v>
      </c>
      <c r="E15" s="101">
        <v>2700000</v>
      </c>
      <c r="F15" s="101">
        <v>2700000</v>
      </c>
      <c r="G15" s="104">
        <v>5.65</v>
      </c>
      <c r="H15" s="104">
        <v>5.65</v>
      </c>
      <c r="I15" s="104">
        <v>195978047.96</v>
      </c>
      <c r="J15" s="104">
        <v>195978047.96</v>
      </c>
      <c r="K15" s="103" t="s">
        <v>514</v>
      </c>
      <c r="L15" s="103" t="s">
        <v>514</v>
      </c>
    </row>
    <row r="16" spans="1:10" ht="24" customHeight="1">
      <c r="A16" s="97" t="s">
        <v>518</v>
      </c>
      <c r="B16" s="98" t="s">
        <v>732</v>
      </c>
      <c r="C16" s="99" t="s">
        <v>472</v>
      </c>
      <c r="D16" s="100"/>
      <c r="E16" s="101"/>
      <c r="F16" s="101"/>
      <c r="G16" s="104"/>
      <c r="H16" s="104"/>
      <c r="I16" s="104"/>
      <c r="J16" s="104"/>
    </row>
    <row r="17" spans="2:12" ht="24" customHeight="1">
      <c r="B17" s="98" t="s">
        <v>798</v>
      </c>
      <c r="C17" s="99" t="s">
        <v>799</v>
      </c>
      <c r="D17" s="100" t="s">
        <v>151</v>
      </c>
      <c r="E17" s="101">
        <v>955000</v>
      </c>
      <c r="F17" s="101">
        <v>955000</v>
      </c>
      <c r="G17" s="104">
        <v>15.47</v>
      </c>
      <c r="H17" s="104">
        <v>15.47</v>
      </c>
      <c r="I17" s="104">
        <v>257709680.88</v>
      </c>
      <c r="J17" s="104">
        <v>257709680.88</v>
      </c>
      <c r="K17" s="127">
        <v>44309109</v>
      </c>
      <c r="L17" s="127">
        <v>31449406</v>
      </c>
    </row>
    <row r="18" spans="1:12" ht="24" customHeight="1">
      <c r="A18" s="97" t="s">
        <v>519</v>
      </c>
      <c r="B18" s="87" t="s">
        <v>659</v>
      </c>
      <c r="C18" s="113" t="s">
        <v>149</v>
      </c>
      <c r="D18" s="100" t="s">
        <v>137</v>
      </c>
      <c r="E18" s="137" t="s">
        <v>596</v>
      </c>
      <c r="F18" s="137" t="s">
        <v>596</v>
      </c>
      <c r="G18" s="102">
        <v>0.12</v>
      </c>
      <c r="H18" s="102">
        <v>0.12</v>
      </c>
      <c r="I18" s="95">
        <v>92656195</v>
      </c>
      <c r="J18" s="95">
        <v>92656195</v>
      </c>
      <c r="K18" s="95">
        <v>496050.38</v>
      </c>
      <c r="L18" s="95">
        <v>528240</v>
      </c>
    </row>
    <row r="19" spans="1:12" ht="24" customHeight="1">
      <c r="A19" s="99"/>
      <c r="B19" s="106" t="s">
        <v>181</v>
      </c>
      <c r="E19" s="107"/>
      <c r="F19" s="107"/>
      <c r="G19" s="102"/>
      <c r="H19" s="102"/>
      <c r="I19" s="102">
        <f>SUM(I9:I18)</f>
        <v>856682373.8100001</v>
      </c>
      <c r="J19" s="102">
        <f>SUM(J9:J18)</f>
        <v>856682373.8100001</v>
      </c>
      <c r="K19" s="102">
        <f>SUM(K9:K18)</f>
        <v>59476721.88</v>
      </c>
      <c r="L19" s="102">
        <f>SUM(L9:L18)</f>
        <v>46560446</v>
      </c>
    </row>
    <row r="20" spans="1:12" ht="24" customHeight="1">
      <c r="A20" s="99"/>
      <c r="B20" s="108" t="s">
        <v>755</v>
      </c>
      <c r="E20" s="107"/>
      <c r="F20" s="107"/>
      <c r="G20" s="102"/>
      <c r="H20" s="102"/>
      <c r="I20" s="102">
        <v>389710810.96</v>
      </c>
      <c r="J20" s="102">
        <v>356045056.16</v>
      </c>
      <c r="K20" s="127" t="s">
        <v>514</v>
      </c>
      <c r="L20" s="127" t="s">
        <v>514</v>
      </c>
    </row>
    <row r="21" spans="1:12" ht="24" customHeight="1">
      <c r="A21" s="99"/>
      <c r="B21" s="108" t="s">
        <v>592</v>
      </c>
      <c r="E21" s="107"/>
      <c r="F21" s="107"/>
      <c r="G21" s="102"/>
      <c r="H21" s="102"/>
      <c r="I21" s="294">
        <v>-197844509.73</v>
      </c>
      <c r="J21" s="294">
        <v>-197844509.73</v>
      </c>
      <c r="K21" s="127" t="s">
        <v>514</v>
      </c>
      <c r="L21" s="127" t="s">
        <v>514</v>
      </c>
    </row>
    <row r="22" spans="1:12" ht="24" customHeight="1">
      <c r="A22" s="99"/>
      <c r="B22" s="108" t="s">
        <v>719</v>
      </c>
      <c r="E22" s="109"/>
      <c r="F22" s="109"/>
      <c r="I22" s="110">
        <f>SUM(I19:I21)</f>
        <v>1048548675.04</v>
      </c>
      <c r="J22" s="110">
        <f>SUM(J19:J21)</f>
        <v>1014882920.24</v>
      </c>
      <c r="K22" s="110">
        <f>SUM(K19:K21)</f>
        <v>59476721.88</v>
      </c>
      <c r="L22" s="110">
        <f>SUM(L19:L21)</f>
        <v>46560446</v>
      </c>
    </row>
    <row r="23" spans="1:10" ht="24" customHeight="1">
      <c r="A23" s="111" t="s">
        <v>628</v>
      </c>
      <c r="B23" s="108"/>
      <c r="E23" s="109"/>
      <c r="F23" s="109"/>
      <c r="I23" s="102"/>
      <c r="J23" s="102"/>
    </row>
    <row r="24" spans="1:10" ht="24" customHeight="1">
      <c r="A24" s="112" t="s">
        <v>520</v>
      </c>
      <c r="B24" s="98" t="s">
        <v>756</v>
      </c>
      <c r="C24" s="113"/>
      <c r="D24" s="100"/>
      <c r="E24" s="114"/>
      <c r="F24" s="114"/>
      <c r="G24" s="96"/>
      <c r="H24" s="96"/>
      <c r="I24" s="102"/>
      <c r="J24" s="102"/>
    </row>
    <row r="25" spans="2:12" ht="24" customHeight="1">
      <c r="B25" s="87" t="s">
        <v>757</v>
      </c>
      <c r="C25" s="99" t="s">
        <v>764</v>
      </c>
      <c r="D25" s="100" t="s">
        <v>725</v>
      </c>
      <c r="E25" s="101">
        <v>200000</v>
      </c>
      <c r="F25" s="101">
        <v>200000</v>
      </c>
      <c r="G25" s="102">
        <v>18.16</v>
      </c>
      <c r="H25" s="102">
        <v>18.16</v>
      </c>
      <c r="I25" s="102">
        <v>69561939.58</v>
      </c>
      <c r="J25" s="102">
        <v>69561939.58</v>
      </c>
      <c r="K25" s="103" t="s">
        <v>514</v>
      </c>
      <c r="L25" s="103" t="s">
        <v>514</v>
      </c>
    </row>
    <row r="26" spans="1:10" ht="24" customHeight="1">
      <c r="A26" s="97" t="s">
        <v>521</v>
      </c>
      <c r="B26" s="98" t="s">
        <v>758</v>
      </c>
      <c r="C26" s="99"/>
      <c r="D26" s="100"/>
      <c r="E26" s="101"/>
      <c r="F26" s="101"/>
      <c r="G26" s="102"/>
      <c r="H26" s="102"/>
      <c r="I26" s="102"/>
      <c r="J26" s="102"/>
    </row>
    <row r="27" spans="2:12" ht="24" customHeight="1">
      <c r="B27" s="87" t="s">
        <v>757</v>
      </c>
      <c r="C27" s="99" t="s">
        <v>765</v>
      </c>
      <c r="D27" s="100" t="s">
        <v>151</v>
      </c>
      <c r="E27" s="107">
        <v>10000</v>
      </c>
      <c r="F27" s="107">
        <v>10000</v>
      </c>
      <c r="G27" s="102">
        <v>18</v>
      </c>
      <c r="H27" s="102">
        <v>18</v>
      </c>
      <c r="I27" s="102">
        <v>2952357.5</v>
      </c>
      <c r="J27" s="102">
        <v>2952357.5</v>
      </c>
      <c r="K27" s="103" t="s">
        <v>514</v>
      </c>
      <c r="L27" s="103" t="s">
        <v>514</v>
      </c>
    </row>
    <row r="28" spans="1:10" ht="24" customHeight="1">
      <c r="A28" s="97" t="s">
        <v>522</v>
      </c>
      <c r="B28" s="98" t="s">
        <v>759</v>
      </c>
      <c r="C28" s="99"/>
      <c r="D28" s="100"/>
      <c r="E28" s="107"/>
      <c r="F28" s="107"/>
      <c r="G28" s="102"/>
      <c r="H28" s="102"/>
      <c r="I28" s="102"/>
      <c r="J28" s="102"/>
    </row>
    <row r="29" spans="2:14" ht="24" customHeight="1">
      <c r="B29" s="87" t="s">
        <v>757</v>
      </c>
      <c r="C29" s="99" t="s">
        <v>473</v>
      </c>
      <c r="D29" s="100" t="s">
        <v>724</v>
      </c>
      <c r="E29" s="107">
        <v>127000</v>
      </c>
      <c r="F29" s="107">
        <v>127000</v>
      </c>
      <c r="G29" s="102">
        <v>8.78</v>
      </c>
      <c r="H29" s="102">
        <v>8.78</v>
      </c>
      <c r="I29" s="102">
        <v>15053034.16</v>
      </c>
      <c r="J29" s="102">
        <v>15053034.16</v>
      </c>
      <c r="K29" s="103">
        <v>1672500</v>
      </c>
      <c r="L29" s="103">
        <v>1672500</v>
      </c>
      <c r="N29" s="99"/>
    </row>
    <row r="30" spans="1:12" ht="24" customHeight="1">
      <c r="A30" s="97" t="s">
        <v>523</v>
      </c>
      <c r="B30" s="98" t="s">
        <v>190</v>
      </c>
      <c r="C30" s="99" t="s">
        <v>766</v>
      </c>
      <c r="D30" s="100" t="s">
        <v>151</v>
      </c>
      <c r="E30" s="107">
        <v>100000</v>
      </c>
      <c r="F30" s="107">
        <v>100000</v>
      </c>
      <c r="G30" s="102">
        <v>15</v>
      </c>
      <c r="H30" s="102">
        <v>15</v>
      </c>
      <c r="I30" s="102">
        <v>16339805.49</v>
      </c>
      <c r="J30" s="102">
        <v>16339805.49</v>
      </c>
      <c r="K30" s="103" t="s">
        <v>514</v>
      </c>
      <c r="L30" s="103" t="s">
        <v>514</v>
      </c>
    </row>
    <row r="31" spans="1:14" ht="24" customHeight="1">
      <c r="A31" s="97" t="s">
        <v>524</v>
      </c>
      <c r="B31" s="98" t="s">
        <v>760</v>
      </c>
      <c r="C31" s="99"/>
      <c r="D31" s="100"/>
      <c r="E31" s="107"/>
      <c r="F31" s="107"/>
      <c r="G31" s="102"/>
      <c r="H31" s="102"/>
      <c r="I31" s="102"/>
      <c r="J31" s="102"/>
      <c r="N31" s="96"/>
    </row>
    <row r="32" spans="2:12" ht="24" customHeight="1">
      <c r="B32" s="87" t="s">
        <v>757</v>
      </c>
      <c r="C32" s="99" t="s">
        <v>841</v>
      </c>
      <c r="D32" s="100" t="s">
        <v>516</v>
      </c>
      <c r="E32" s="107">
        <v>20000</v>
      </c>
      <c r="F32" s="107">
        <v>20000</v>
      </c>
      <c r="G32" s="102">
        <v>19.5</v>
      </c>
      <c r="H32" s="102">
        <v>19.5</v>
      </c>
      <c r="I32" s="102">
        <v>6246583.44</v>
      </c>
      <c r="J32" s="102">
        <v>6246583.44</v>
      </c>
      <c r="K32" s="103">
        <v>1364930</v>
      </c>
      <c r="L32" s="103">
        <v>1364930</v>
      </c>
    </row>
    <row r="33" spans="1:12" ht="24" customHeight="1">
      <c r="A33" s="97" t="s">
        <v>525</v>
      </c>
      <c r="B33" s="98" t="s">
        <v>191</v>
      </c>
      <c r="C33" s="99" t="s">
        <v>126</v>
      </c>
      <c r="D33" s="100" t="s">
        <v>127</v>
      </c>
      <c r="E33" s="107">
        <v>20000</v>
      </c>
      <c r="F33" s="107">
        <v>20000</v>
      </c>
      <c r="G33" s="102">
        <v>19.5</v>
      </c>
      <c r="H33" s="102">
        <v>19.5</v>
      </c>
      <c r="I33" s="102">
        <v>5906141.75</v>
      </c>
      <c r="J33" s="102">
        <v>5906141.75</v>
      </c>
      <c r="K33" s="103">
        <v>1170000</v>
      </c>
      <c r="L33" s="103">
        <v>585000</v>
      </c>
    </row>
    <row r="34" spans="1:10" ht="24" customHeight="1">
      <c r="A34" s="97" t="s">
        <v>526</v>
      </c>
      <c r="B34" s="98" t="s">
        <v>761</v>
      </c>
      <c r="D34" s="100"/>
      <c r="E34" s="107"/>
      <c r="F34" s="107"/>
      <c r="G34" s="102"/>
      <c r="H34" s="102"/>
      <c r="I34" s="102"/>
      <c r="J34" s="102"/>
    </row>
    <row r="35" spans="1:12" ht="24" customHeight="1">
      <c r="A35" s="99"/>
      <c r="B35" s="87" t="s">
        <v>757</v>
      </c>
      <c r="C35" s="99" t="s">
        <v>767</v>
      </c>
      <c r="D35" s="100" t="s">
        <v>127</v>
      </c>
      <c r="E35" s="107">
        <v>20000</v>
      </c>
      <c r="F35" s="107">
        <v>20000</v>
      </c>
      <c r="G35" s="87">
        <v>18</v>
      </c>
      <c r="H35" s="87">
        <v>18</v>
      </c>
      <c r="I35" s="102">
        <v>14052348.45</v>
      </c>
      <c r="J35" s="102">
        <v>14052348.45</v>
      </c>
      <c r="K35" s="103">
        <v>2160000</v>
      </c>
      <c r="L35" s="103">
        <v>2160000</v>
      </c>
    </row>
    <row r="36" spans="1:10" ht="24" customHeight="1">
      <c r="A36" s="97" t="s">
        <v>527</v>
      </c>
      <c r="B36" s="98" t="s">
        <v>762</v>
      </c>
      <c r="D36" s="100"/>
      <c r="E36" s="96"/>
      <c r="F36" s="96"/>
      <c r="I36" s="102"/>
      <c r="J36" s="102"/>
    </row>
    <row r="37" spans="1:12" ht="24" customHeight="1">
      <c r="A37" s="99"/>
      <c r="B37" s="87" t="s">
        <v>757</v>
      </c>
      <c r="C37" s="99" t="s">
        <v>433</v>
      </c>
      <c r="D37" s="100" t="s">
        <v>127</v>
      </c>
      <c r="E37" s="113" t="s">
        <v>192</v>
      </c>
      <c r="F37" s="113" t="s">
        <v>192</v>
      </c>
      <c r="G37" s="102">
        <v>18</v>
      </c>
      <c r="H37" s="102">
        <v>18</v>
      </c>
      <c r="I37" s="102">
        <v>2161197.26</v>
      </c>
      <c r="J37" s="102">
        <v>2161197.26</v>
      </c>
      <c r="K37" s="103" t="s">
        <v>514</v>
      </c>
      <c r="L37" s="103" t="s">
        <v>514</v>
      </c>
    </row>
    <row r="38" spans="1:10" ht="24" customHeight="1">
      <c r="A38" s="97" t="s">
        <v>528</v>
      </c>
      <c r="B38" s="98" t="s">
        <v>763</v>
      </c>
      <c r="C38" s="99"/>
      <c r="D38" s="100"/>
      <c r="E38" s="96"/>
      <c r="F38" s="96"/>
      <c r="G38" s="102"/>
      <c r="H38" s="102"/>
      <c r="I38" s="104"/>
      <c r="J38" s="104"/>
    </row>
    <row r="39" spans="2:12" ht="24" customHeight="1">
      <c r="B39" s="87" t="s">
        <v>757</v>
      </c>
      <c r="C39" s="99" t="s">
        <v>131</v>
      </c>
      <c r="D39" s="100" t="s">
        <v>151</v>
      </c>
      <c r="E39" s="107">
        <v>30000</v>
      </c>
      <c r="F39" s="107">
        <v>30000</v>
      </c>
      <c r="G39" s="102">
        <v>16</v>
      </c>
      <c r="H39" s="102">
        <v>16</v>
      </c>
      <c r="I39" s="102">
        <v>4922582.5</v>
      </c>
      <c r="J39" s="102">
        <v>4922582.5</v>
      </c>
      <c r="K39" s="103">
        <v>2160000</v>
      </c>
      <c r="L39" s="103">
        <v>2040000</v>
      </c>
    </row>
    <row r="40" spans="1:10" ht="24" customHeight="1">
      <c r="A40" s="97" t="s">
        <v>529</v>
      </c>
      <c r="B40" s="98" t="s">
        <v>771</v>
      </c>
      <c r="C40" s="99" t="s">
        <v>772</v>
      </c>
      <c r="D40" s="100"/>
      <c r="E40" s="107"/>
      <c r="F40" s="107"/>
      <c r="G40" s="102"/>
      <c r="H40" s="102"/>
      <c r="I40" s="102"/>
      <c r="J40" s="102"/>
    </row>
    <row r="41" spans="1:12" ht="24" customHeight="1">
      <c r="A41" s="99"/>
      <c r="B41" s="87" t="s">
        <v>770</v>
      </c>
      <c r="C41" s="99" t="s">
        <v>769</v>
      </c>
      <c r="D41" s="100" t="s">
        <v>151</v>
      </c>
      <c r="E41" s="107">
        <v>1200000</v>
      </c>
      <c r="F41" s="107">
        <v>1200000</v>
      </c>
      <c r="G41" s="102">
        <v>3</v>
      </c>
      <c r="H41" s="102">
        <v>3</v>
      </c>
      <c r="I41" s="102">
        <v>36000000</v>
      </c>
      <c r="J41" s="102">
        <v>36000000</v>
      </c>
      <c r="K41" s="103">
        <v>10800000</v>
      </c>
      <c r="L41" s="103">
        <v>7200000</v>
      </c>
    </row>
    <row r="42" spans="1:12" ht="24" customHeight="1">
      <c r="A42" s="99"/>
      <c r="C42" s="99"/>
      <c r="D42" s="100"/>
      <c r="E42" s="107"/>
      <c r="F42" s="107"/>
      <c r="G42" s="102"/>
      <c r="H42" s="102"/>
      <c r="I42" s="102"/>
      <c r="J42" s="102"/>
      <c r="K42" s="103"/>
      <c r="L42" s="103"/>
    </row>
    <row r="43" spans="1:12" ht="21.75" customHeight="1">
      <c r="A43" s="311" t="s">
        <v>626</v>
      </c>
      <c r="B43" s="311"/>
      <c r="C43" s="311"/>
      <c r="D43" s="311"/>
      <c r="E43" s="311"/>
      <c r="F43" s="311"/>
      <c r="G43" s="311"/>
      <c r="H43" s="311"/>
      <c r="I43" s="311"/>
      <c r="J43" s="311"/>
      <c r="K43" s="311"/>
      <c r="L43" s="311"/>
    </row>
    <row r="44" spans="1:12" ht="21.75" customHeight="1">
      <c r="A44" s="99"/>
      <c r="B44" s="108"/>
      <c r="I44" s="102"/>
      <c r="J44" s="102"/>
      <c r="K44" s="102"/>
      <c r="L44" s="102"/>
    </row>
    <row r="45" spans="1:12" ht="21.75" customHeight="1">
      <c r="A45" s="116" t="s">
        <v>627</v>
      </c>
      <c r="C45" s="113"/>
      <c r="D45" s="100"/>
      <c r="E45" s="100"/>
      <c r="F45" s="100"/>
      <c r="G45" s="96"/>
      <c r="H45" s="96"/>
      <c r="I45" s="102"/>
      <c r="J45" s="102"/>
      <c r="K45" s="102"/>
      <c r="L45" s="102"/>
    </row>
    <row r="46" spans="1:12" s="15" customFormat="1" ht="21.75" customHeight="1">
      <c r="A46" s="134" t="s">
        <v>119</v>
      </c>
      <c r="B46" s="53" t="s">
        <v>695</v>
      </c>
      <c r="C46" s="54" t="s">
        <v>748</v>
      </c>
      <c r="D46" s="54" t="s">
        <v>118</v>
      </c>
      <c r="E46" s="314" t="s">
        <v>599</v>
      </c>
      <c r="F46" s="314"/>
      <c r="G46" s="314" t="s">
        <v>600</v>
      </c>
      <c r="H46" s="314"/>
      <c r="I46" s="309" t="s">
        <v>121</v>
      </c>
      <c r="J46" s="309"/>
      <c r="K46" s="309" t="s">
        <v>122</v>
      </c>
      <c r="L46" s="309"/>
    </row>
    <row r="47" spans="1:12" s="15" customFormat="1" ht="21.75" customHeight="1">
      <c r="A47" s="41"/>
      <c r="B47" s="55"/>
      <c r="C47" s="56" t="s">
        <v>749</v>
      </c>
      <c r="D47" s="56"/>
      <c r="E47" s="310" t="s">
        <v>124</v>
      </c>
      <c r="F47" s="310"/>
      <c r="G47" s="310" t="s">
        <v>432</v>
      </c>
      <c r="H47" s="310"/>
      <c r="I47" s="312" t="s">
        <v>123</v>
      </c>
      <c r="J47" s="312"/>
      <c r="K47" s="313" t="s">
        <v>123</v>
      </c>
      <c r="L47" s="313"/>
    </row>
    <row r="48" spans="1:12" s="82" customFormat="1" ht="21.75" customHeight="1">
      <c r="A48" s="78"/>
      <c r="B48" s="79"/>
      <c r="C48" s="80"/>
      <c r="D48" s="81"/>
      <c r="E48" s="149" t="s">
        <v>250</v>
      </c>
      <c r="F48" s="149" t="s">
        <v>618</v>
      </c>
      <c r="G48" s="149" t="s">
        <v>250</v>
      </c>
      <c r="H48" s="149" t="s">
        <v>618</v>
      </c>
      <c r="I48" s="149" t="s">
        <v>250</v>
      </c>
      <c r="J48" s="149" t="s">
        <v>618</v>
      </c>
      <c r="K48" s="149" t="s">
        <v>250</v>
      </c>
      <c r="L48" s="149" t="s">
        <v>618</v>
      </c>
    </row>
    <row r="49" spans="1:12" ht="21.75" customHeight="1">
      <c r="A49" s="97" t="s">
        <v>530</v>
      </c>
      <c r="B49" s="98" t="s">
        <v>193</v>
      </c>
      <c r="C49" s="99" t="s">
        <v>782</v>
      </c>
      <c r="D49" s="100" t="s">
        <v>127</v>
      </c>
      <c r="E49" s="107">
        <v>237500</v>
      </c>
      <c r="F49" s="107">
        <v>237500</v>
      </c>
      <c r="G49" s="102">
        <v>10</v>
      </c>
      <c r="H49" s="102">
        <v>10</v>
      </c>
      <c r="I49" s="102">
        <v>23760000</v>
      </c>
      <c r="J49" s="102">
        <v>23760000</v>
      </c>
      <c r="K49" s="87">
        <v>3088800</v>
      </c>
      <c r="L49" s="87">
        <v>3088800</v>
      </c>
    </row>
    <row r="50" spans="1:10" ht="21.75" customHeight="1">
      <c r="A50" s="97" t="s">
        <v>531</v>
      </c>
      <c r="B50" s="98" t="s">
        <v>773</v>
      </c>
      <c r="C50" s="99" t="s">
        <v>434</v>
      </c>
      <c r="D50" s="100"/>
      <c r="E50" s="107"/>
      <c r="F50" s="107"/>
      <c r="G50" s="102"/>
      <c r="H50" s="102"/>
      <c r="I50" s="102"/>
      <c r="J50" s="102"/>
    </row>
    <row r="51" spans="2:12" ht="21.75" customHeight="1">
      <c r="B51" s="87" t="s">
        <v>757</v>
      </c>
      <c r="C51" s="99" t="s">
        <v>435</v>
      </c>
      <c r="D51" s="100" t="s">
        <v>151</v>
      </c>
      <c r="E51" s="107">
        <v>378857</v>
      </c>
      <c r="F51" s="107">
        <v>378857</v>
      </c>
      <c r="G51" s="102">
        <v>15</v>
      </c>
      <c r="H51" s="102">
        <v>15</v>
      </c>
      <c r="I51" s="102">
        <v>94678656</v>
      </c>
      <c r="J51" s="102">
        <v>94678656</v>
      </c>
      <c r="K51" s="99" t="s">
        <v>430</v>
      </c>
      <c r="L51" s="103">
        <v>1391888</v>
      </c>
    </row>
    <row r="52" spans="1:10" ht="21.75" customHeight="1">
      <c r="A52" s="97" t="s">
        <v>532</v>
      </c>
      <c r="B52" s="98" t="s">
        <v>774</v>
      </c>
      <c r="D52" s="100"/>
      <c r="E52" s="96"/>
      <c r="F52" s="96"/>
      <c r="G52" s="102"/>
      <c r="H52" s="102"/>
      <c r="I52" s="102"/>
      <c r="J52" s="102"/>
    </row>
    <row r="53" spans="1:14" ht="21.75" customHeight="1">
      <c r="A53" s="99"/>
      <c r="B53" s="87" t="s">
        <v>757</v>
      </c>
      <c r="C53" s="99" t="s">
        <v>768</v>
      </c>
      <c r="D53" s="100" t="s">
        <v>151</v>
      </c>
      <c r="E53" s="107">
        <v>70000</v>
      </c>
      <c r="F53" s="107">
        <v>70000</v>
      </c>
      <c r="G53" s="104">
        <v>12.23</v>
      </c>
      <c r="H53" s="104">
        <v>12.23</v>
      </c>
      <c r="I53" s="102">
        <v>8559480</v>
      </c>
      <c r="J53" s="102">
        <v>8559480</v>
      </c>
      <c r="K53" s="117">
        <v>29958180</v>
      </c>
      <c r="L53" s="117">
        <v>34237920</v>
      </c>
      <c r="N53" s="99"/>
    </row>
    <row r="54" spans="1:14" ht="21.75" customHeight="1">
      <c r="A54" s="97" t="s">
        <v>533</v>
      </c>
      <c r="B54" s="98" t="s">
        <v>254</v>
      </c>
      <c r="C54" s="99"/>
      <c r="D54" s="100"/>
      <c r="E54" s="107"/>
      <c r="F54" s="107"/>
      <c r="G54" s="104"/>
      <c r="H54" s="104"/>
      <c r="I54" s="102"/>
      <c r="J54" s="102"/>
      <c r="K54" s="117"/>
      <c r="L54" s="117"/>
      <c r="N54" s="99"/>
    </row>
    <row r="55" spans="1:14" ht="21.75" customHeight="1">
      <c r="A55" s="97"/>
      <c r="B55" s="98" t="s">
        <v>255</v>
      </c>
      <c r="C55" s="99" t="s">
        <v>258</v>
      </c>
      <c r="N55" s="103"/>
    </row>
    <row r="56" spans="1:14" ht="21.75" customHeight="1">
      <c r="A56" s="97"/>
      <c r="B56" s="87" t="s">
        <v>757</v>
      </c>
      <c r="C56" s="99" t="s">
        <v>259</v>
      </c>
      <c r="D56" s="100" t="s">
        <v>151</v>
      </c>
      <c r="E56" s="107">
        <v>88000</v>
      </c>
      <c r="F56" s="107">
        <v>88000</v>
      </c>
      <c r="G56" s="102">
        <v>9</v>
      </c>
      <c r="H56" s="102">
        <v>9</v>
      </c>
      <c r="I56" s="102">
        <v>7920000</v>
      </c>
      <c r="J56" s="102">
        <v>7920000</v>
      </c>
      <c r="K56" s="117">
        <v>2368080</v>
      </c>
      <c r="L56" s="117">
        <v>5338080</v>
      </c>
      <c r="N56" s="103"/>
    </row>
    <row r="57" spans="1:14" ht="21.75" customHeight="1">
      <c r="A57" s="97" t="s">
        <v>534</v>
      </c>
      <c r="B57" s="98" t="s">
        <v>775</v>
      </c>
      <c r="C57" s="99"/>
      <c r="D57" s="100"/>
      <c r="E57" s="114"/>
      <c r="F57" s="114"/>
      <c r="G57" s="96"/>
      <c r="H57" s="96"/>
      <c r="I57" s="102"/>
      <c r="J57" s="102"/>
      <c r="K57" s="117"/>
      <c r="L57" s="117"/>
      <c r="N57" s="103"/>
    </row>
    <row r="58" spans="1:12" ht="21.75" customHeight="1">
      <c r="A58" s="99"/>
      <c r="B58" s="87" t="s">
        <v>757</v>
      </c>
      <c r="C58" s="99" t="s">
        <v>783</v>
      </c>
      <c r="D58" s="100" t="s">
        <v>485</v>
      </c>
      <c r="E58" s="107">
        <v>102300</v>
      </c>
      <c r="F58" s="107">
        <v>102300</v>
      </c>
      <c r="G58" s="102">
        <v>14.66</v>
      </c>
      <c r="H58" s="102">
        <v>14.66</v>
      </c>
      <c r="I58" s="102">
        <v>15000000</v>
      </c>
      <c r="J58" s="102">
        <v>15000000</v>
      </c>
      <c r="K58" s="99" t="s">
        <v>430</v>
      </c>
      <c r="L58" s="117">
        <v>600000</v>
      </c>
    </row>
    <row r="59" spans="1:14" ht="21.75" customHeight="1">
      <c r="A59" s="97" t="s">
        <v>535</v>
      </c>
      <c r="B59" s="98" t="s">
        <v>776</v>
      </c>
      <c r="C59" s="99"/>
      <c r="D59" s="100"/>
      <c r="E59" s="107"/>
      <c r="F59" s="107"/>
      <c r="G59" s="102"/>
      <c r="H59" s="102"/>
      <c r="I59" s="102"/>
      <c r="J59" s="102"/>
      <c r="K59" s="117"/>
      <c r="L59" s="117"/>
      <c r="N59" s="103"/>
    </row>
    <row r="60" spans="2:14" ht="21.75" customHeight="1">
      <c r="B60" s="87" t="s">
        <v>757</v>
      </c>
      <c r="C60" s="99" t="s">
        <v>126</v>
      </c>
      <c r="D60" s="100" t="s">
        <v>151</v>
      </c>
      <c r="E60" s="107">
        <v>10000</v>
      </c>
      <c r="F60" s="107">
        <v>10000</v>
      </c>
      <c r="G60" s="102">
        <v>15</v>
      </c>
      <c r="H60" s="102">
        <v>15</v>
      </c>
      <c r="I60" s="102">
        <v>1500000</v>
      </c>
      <c r="J60" s="102">
        <v>1500000</v>
      </c>
      <c r="K60" s="115">
        <v>750000</v>
      </c>
      <c r="L60" s="117">
        <v>750000</v>
      </c>
      <c r="N60" s="103"/>
    </row>
    <row r="61" spans="1:12" ht="21.75" customHeight="1">
      <c r="A61" s="97" t="s">
        <v>536</v>
      </c>
      <c r="B61" s="98" t="s">
        <v>77</v>
      </c>
      <c r="C61" s="118" t="s">
        <v>129</v>
      </c>
      <c r="D61" s="100" t="s">
        <v>724</v>
      </c>
      <c r="E61" s="107">
        <v>120000</v>
      </c>
      <c r="F61" s="107">
        <v>120000</v>
      </c>
      <c r="G61" s="102">
        <v>15</v>
      </c>
      <c r="H61" s="102">
        <v>15</v>
      </c>
      <c r="I61" s="102">
        <v>18000000</v>
      </c>
      <c r="J61" s="102">
        <v>18000000</v>
      </c>
      <c r="K61" s="117">
        <v>1080000</v>
      </c>
      <c r="L61" s="117">
        <v>540000</v>
      </c>
    </row>
    <row r="62" spans="1:12" ht="21.75" customHeight="1">
      <c r="A62" s="97" t="s">
        <v>537</v>
      </c>
      <c r="B62" s="98" t="s">
        <v>777</v>
      </c>
      <c r="D62" s="100"/>
      <c r="E62" s="107"/>
      <c r="F62" s="107"/>
      <c r="G62" s="102"/>
      <c r="H62" s="102"/>
      <c r="I62" s="102"/>
      <c r="J62" s="102"/>
      <c r="K62" s="117"/>
      <c r="L62" s="117"/>
    </row>
    <row r="63" spans="1:12" ht="21.75" customHeight="1">
      <c r="A63" s="99"/>
      <c r="B63" s="87" t="s">
        <v>778</v>
      </c>
      <c r="C63" s="118" t="s">
        <v>436</v>
      </c>
      <c r="D63" s="100" t="s">
        <v>151</v>
      </c>
      <c r="E63" s="107">
        <v>310000</v>
      </c>
      <c r="F63" s="107">
        <v>310000</v>
      </c>
      <c r="G63" s="102">
        <v>15</v>
      </c>
      <c r="H63" s="102">
        <v>15</v>
      </c>
      <c r="I63" s="102">
        <v>42502500</v>
      </c>
      <c r="J63" s="102">
        <v>42502500</v>
      </c>
      <c r="K63" s="99" t="s">
        <v>430</v>
      </c>
      <c r="L63" s="99" t="s">
        <v>430</v>
      </c>
    </row>
    <row r="64" spans="1:12" ht="21.75" customHeight="1">
      <c r="A64" s="97" t="s">
        <v>538</v>
      </c>
      <c r="B64" s="98" t="s">
        <v>194</v>
      </c>
      <c r="C64" s="99" t="s">
        <v>785</v>
      </c>
      <c r="D64" s="100" t="s">
        <v>724</v>
      </c>
      <c r="E64" s="107">
        <v>81000</v>
      </c>
      <c r="F64" s="107">
        <v>81000</v>
      </c>
      <c r="G64" s="102">
        <v>12.41</v>
      </c>
      <c r="H64" s="102">
        <v>12.41</v>
      </c>
      <c r="I64" s="102">
        <v>5053360</v>
      </c>
      <c r="J64" s="102">
        <v>5053360</v>
      </c>
      <c r="K64" s="115">
        <v>1508280</v>
      </c>
      <c r="L64" s="117">
        <v>2011040</v>
      </c>
    </row>
    <row r="65" spans="1:12" ht="21.75" customHeight="1">
      <c r="A65" s="97" t="s">
        <v>539</v>
      </c>
      <c r="B65" s="98" t="s">
        <v>195</v>
      </c>
      <c r="C65" s="99" t="s">
        <v>740</v>
      </c>
      <c r="D65" s="100" t="s">
        <v>151</v>
      </c>
      <c r="E65" s="107">
        <v>60000</v>
      </c>
      <c r="F65" s="107">
        <v>60000</v>
      </c>
      <c r="G65" s="102">
        <v>10</v>
      </c>
      <c r="H65" s="102">
        <v>10</v>
      </c>
      <c r="I65" s="102">
        <v>6000000</v>
      </c>
      <c r="J65" s="102">
        <v>6000000</v>
      </c>
      <c r="K65" s="115">
        <v>750000</v>
      </c>
      <c r="L65" s="117">
        <v>1500000</v>
      </c>
    </row>
    <row r="66" spans="1:12" ht="21.75" customHeight="1">
      <c r="A66" s="97" t="s">
        <v>540</v>
      </c>
      <c r="B66" s="98" t="s">
        <v>196</v>
      </c>
      <c r="C66" s="99" t="s">
        <v>437</v>
      </c>
      <c r="D66" s="100" t="s">
        <v>151</v>
      </c>
      <c r="E66" s="107">
        <v>30000</v>
      </c>
      <c r="F66" s="107">
        <v>30000</v>
      </c>
      <c r="G66" s="102">
        <v>12.67</v>
      </c>
      <c r="H66" s="102">
        <v>12.67</v>
      </c>
      <c r="I66" s="102">
        <v>7843912.5</v>
      </c>
      <c r="J66" s="102">
        <v>7843912.5</v>
      </c>
      <c r="K66" s="99" t="s">
        <v>430</v>
      </c>
      <c r="L66" s="99" t="s">
        <v>430</v>
      </c>
    </row>
    <row r="67" spans="1:12" ht="21.75" customHeight="1">
      <c r="A67" s="97" t="s">
        <v>541</v>
      </c>
      <c r="B67" s="98" t="s">
        <v>197</v>
      </c>
      <c r="C67" s="99" t="s">
        <v>438</v>
      </c>
      <c r="D67" s="100"/>
      <c r="E67" s="107"/>
      <c r="F67" s="107"/>
      <c r="G67" s="102"/>
      <c r="H67" s="102"/>
      <c r="I67" s="102"/>
      <c r="J67" s="102"/>
      <c r="K67" s="117"/>
      <c r="L67" s="117"/>
    </row>
    <row r="68" spans="1:12" ht="21.75" customHeight="1">
      <c r="A68" s="99"/>
      <c r="C68" s="99" t="s">
        <v>439</v>
      </c>
      <c r="D68" s="100" t="s">
        <v>151</v>
      </c>
      <c r="E68" s="107">
        <v>126000</v>
      </c>
      <c r="F68" s="107">
        <v>126000</v>
      </c>
      <c r="G68" s="102">
        <v>14.75</v>
      </c>
      <c r="H68" s="102">
        <v>14.75</v>
      </c>
      <c r="I68" s="102">
        <v>19202504.36</v>
      </c>
      <c r="J68" s="102">
        <v>19202504.36</v>
      </c>
      <c r="K68" s="117">
        <v>6504750</v>
      </c>
      <c r="L68" s="117">
        <v>5575500</v>
      </c>
    </row>
    <row r="69" spans="1:12" ht="21.75" customHeight="1">
      <c r="A69" s="97" t="s">
        <v>542</v>
      </c>
      <c r="B69" s="98" t="s">
        <v>543</v>
      </c>
      <c r="C69" s="99"/>
      <c r="D69" s="100"/>
      <c r="E69" s="107"/>
      <c r="F69" s="107"/>
      <c r="G69" s="102"/>
      <c r="H69" s="102"/>
      <c r="I69" s="102"/>
      <c r="J69" s="102"/>
      <c r="K69" s="117"/>
      <c r="L69" s="117"/>
    </row>
    <row r="70" spans="1:12" ht="21.75" customHeight="1">
      <c r="A70" s="99"/>
      <c r="B70" s="87" t="s">
        <v>757</v>
      </c>
      <c r="C70" s="99" t="s">
        <v>786</v>
      </c>
      <c r="D70" s="100" t="s">
        <v>724</v>
      </c>
      <c r="E70" s="107">
        <v>270000</v>
      </c>
      <c r="F70" s="107">
        <v>270000</v>
      </c>
      <c r="G70" s="102">
        <v>19.71</v>
      </c>
      <c r="H70" s="102">
        <v>19.71</v>
      </c>
      <c r="I70" s="102">
        <v>65967242.82</v>
      </c>
      <c r="J70" s="102">
        <v>65967242.82</v>
      </c>
      <c r="K70" s="117">
        <v>4256779.2</v>
      </c>
      <c r="L70" s="117">
        <v>2128389.6</v>
      </c>
    </row>
    <row r="71" spans="1:12" ht="21.75" customHeight="1">
      <c r="A71" s="97" t="s">
        <v>544</v>
      </c>
      <c r="B71" s="98" t="s">
        <v>779</v>
      </c>
      <c r="C71" s="99" t="s">
        <v>440</v>
      </c>
      <c r="D71" s="100"/>
      <c r="E71" s="107"/>
      <c r="F71" s="107"/>
      <c r="G71" s="102"/>
      <c r="H71" s="102"/>
      <c r="I71" s="102"/>
      <c r="J71" s="102"/>
      <c r="K71" s="117"/>
      <c r="L71" s="117"/>
    </row>
    <row r="72" spans="2:12" ht="21.75" customHeight="1">
      <c r="B72" s="87" t="s">
        <v>757</v>
      </c>
      <c r="C72" s="99" t="s">
        <v>441</v>
      </c>
      <c r="D72" s="100" t="s">
        <v>127</v>
      </c>
      <c r="E72" s="107">
        <v>16500</v>
      </c>
      <c r="F72" s="107">
        <v>16500</v>
      </c>
      <c r="G72" s="102">
        <v>6</v>
      </c>
      <c r="H72" s="102">
        <v>6</v>
      </c>
      <c r="I72" s="102">
        <v>3000000</v>
      </c>
      <c r="J72" s="102">
        <v>3000000</v>
      </c>
      <c r="K72" s="117">
        <v>247500</v>
      </c>
      <c r="L72" s="117">
        <v>99000</v>
      </c>
    </row>
    <row r="73" spans="1:12" ht="21.75" customHeight="1">
      <c r="A73" s="97" t="s">
        <v>545</v>
      </c>
      <c r="B73" s="98" t="s">
        <v>780</v>
      </c>
      <c r="C73" s="99" t="s">
        <v>745</v>
      </c>
      <c r="D73" s="100"/>
      <c r="E73" s="107"/>
      <c r="F73" s="107"/>
      <c r="G73" s="102"/>
      <c r="H73" s="102"/>
      <c r="I73" s="102"/>
      <c r="J73" s="102"/>
      <c r="K73" s="117"/>
      <c r="L73" s="117"/>
    </row>
    <row r="74" spans="1:12" ht="21.75" customHeight="1">
      <c r="A74" s="99"/>
      <c r="B74" s="87" t="s">
        <v>757</v>
      </c>
      <c r="C74" s="99" t="s">
        <v>746</v>
      </c>
      <c r="D74" s="100" t="s">
        <v>151</v>
      </c>
      <c r="E74" s="107">
        <v>40000</v>
      </c>
      <c r="F74" s="107">
        <v>40000</v>
      </c>
      <c r="G74" s="102">
        <v>10</v>
      </c>
      <c r="H74" s="102">
        <v>10</v>
      </c>
      <c r="I74" s="102">
        <v>4000000</v>
      </c>
      <c r="J74" s="102">
        <v>4000000</v>
      </c>
      <c r="K74" s="99" t="s">
        <v>430</v>
      </c>
      <c r="L74" s="99" t="s">
        <v>430</v>
      </c>
    </row>
    <row r="75" spans="1:12" ht="21.75" customHeight="1">
      <c r="A75" s="97" t="s">
        <v>546</v>
      </c>
      <c r="B75" s="98" t="s">
        <v>198</v>
      </c>
      <c r="C75" s="99" t="s">
        <v>787</v>
      </c>
      <c r="D75" s="100" t="s">
        <v>547</v>
      </c>
      <c r="E75" s="107">
        <v>220000</v>
      </c>
      <c r="F75" s="107">
        <v>220000</v>
      </c>
      <c r="G75" s="102">
        <v>5</v>
      </c>
      <c r="H75" s="102">
        <v>5</v>
      </c>
      <c r="I75" s="102">
        <v>11000000</v>
      </c>
      <c r="J75" s="102">
        <v>11000000</v>
      </c>
      <c r="K75" s="99" t="s">
        <v>430</v>
      </c>
      <c r="L75" s="99" t="s">
        <v>430</v>
      </c>
    </row>
    <row r="76" spans="1:12" ht="21.75" customHeight="1">
      <c r="A76" s="97" t="s">
        <v>548</v>
      </c>
      <c r="B76" s="98" t="s">
        <v>781</v>
      </c>
      <c r="C76" s="99" t="s">
        <v>788</v>
      </c>
      <c r="D76" s="100"/>
      <c r="E76" s="119"/>
      <c r="F76" s="119"/>
      <c r="G76" s="97"/>
      <c r="H76" s="97"/>
      <c r="I76" s="103"/>
      <c r="J76" s="103"/>
      <c r="K76" s="99"/>
      <c r="L76" s="99"/>
    </row>
    <row r="77" spans="2:12" ht="21.75" customHeight="1">
      <c r="B77" s="87" t="s">
        <v>757</v>
      </c>
      <c r="C77" s="99" t="s">
        <v>442</v>
      </c>
      <c r="D77" s="100" t="s">
        <v>137</v>
      </c>
      <c r="E77" s="107">
        <v>60000</v>
      </c>
      <c r="F77" s="107">
        <v>60000</v>
      </c>
      <c r="G77" s="102">
        <v>5</v>
      </c>
      <c r="H77" s="102">
        <v>5</v>
      </c>
      <c r="I77" s="102">
        <v>3000000</v>
      </c>
      <c r="J77" s="102">
        <v>3000000</v>
      </c>
      <c r="K77" s="99" t="s">
        <v>430</v>
      </c>
      <c r="L77" s="99" t="s">
        <v>430</v>
      </c>
    </row>
    <row r="78" spans="1:12" s="123" customFormat="1" ht="21.75" customHeight="1">
      <c r="A78" s="97" t="s">
        <v>549</v>
      </c>
      <c r="B78" s="98" t="s">
        <v>685</v>
      </c>
      <c r="C78" s="99" t="s">
        <v>443</v>
      </c>
      <c r="D78" s="120"/>
      <c r="E78" s="121"/>
      <c r="F78" s="121"/>
      <c r="G78" s="122"/>
      <c r="H78" s="122"/>
      <c r="I78" s="122"/>
      <c r="J78" s="122"/>
      <c r="K78" s="136"/>
      <c r="L78" s="136"/>
    </row>
    <row r="79" spans="3:12" ht="21.75" customHeight="1">
      <c r="C79" s="99" t="s">
        <v>752</v>
      </c>
      <c r="D79" s="100" t="s">
        <v>151</v>
      </c>
      <c r="E79" s="107">
        <v>100000</v>
      </c>
      <c r="F79" s="107">
        <v>100000</v>
      </c>
      <c r="G79" s="102">
        <v>8</v>
      </c>
      <c r="H79" s="102">
        <v>8</v>
      </c>
      <c r="I79" s="102">
        <v>8000000</v>
      </c>
      <c r="J79" s="102">
        <v>8000000</v>
      </c>
      <c r="K79" s="99" t="s">
        <v>430</v>
      </c>
      <c r="L79" s="117">
        <v>1600000</v>
      </c>
    </row>
    <row r="80" spans="1:12" ht="21.75" customHeight="1">
      <c r="A80" s="97" t="s">
        <v>550</v>
      </c>
      <c r="B80" s="98" t="s">
        <v>790</v>
      </c>
      <c r="D80" s="100"/>
      <c r="E80" s="107"/>
      <c r="F80" s="107"/>
      <c r="G80" s="102"/>
      <c r="H80" s="102"/>
      <c r="I80" s="102"/>
      <c r="J80" s="102"/>
      <c r="K80" s="99"/>
      <c r="L80" s="99"/>
    </row>
    <row r="81" spans="1:12" ht="21.75" customHeight="1">
      <c r="A81" s="99"/>
      <c r="B81" s="87" t="s">
        <v>757</v>
      </c>
      <c r="C81" s="99" t="s">
        <v>789</v>
      </c>
      <c r="D81" s="100" t="s">
        <v>724</v>
      </c>
      <c r="E81" s="107">
        <v>105000</v>
      </c>
      <c r="F81" s="107">
        <v>105000</v>
      </c>
      <c r="G81" s="102">
        <v>6.25</v>
      </c>
      <c r="H81" s="102">
        <v>6.25</v>
      </c>
      <c r="I81" s="102">
        <v>7500000</v>
      </c>
      <c r="J81" s="102">
        <v>7500000</v>
      </c>
      <c r="K81" s="99" t="s">
        <v>430</v>
      </c>
      <c r="L81" s="99" t="s">
        <v>430</v>
      </c>
    </row>
    <row r="82" spans="1:12" ht="21.75" customHeight="1">
      <c r="A82" s="97" t="s">
        <v>551</v>
      </c>
      <c r="B82" s="87" t="s">
        <v>590</v>
      </c>
      <c r="C82" s="99"/>
      <c r="D82" s="100"/>
      <c r="E82" s="107"/>
      <c r="F82" s="107"/>
      <c r="G82" s="102"/>
      <c r="H82" s="102"/>
      <c r="I82" s="102"/>
      <c r="J82" s="102"/>
      <c r="K82" s="99"/>
      <c r="L82" s="99"/>
    </row>
    <row r="83" spans="2:12" ht="21.75" customHeight="1">
      <c r="B83" s="98" t="s">
        <v>257</v>
      </c>
      <c r="C83" s="99" t="s">
        <v>256</v>
      </c>
      <c r="D83" s="100"/>
      <c r="E83" s="107"/>
      <c r="F83" s="107"/>
      <c r="G83" s="102"/>
      <c r="H83" s="102"/>
      <c r="I83" s="102"/>
      <c r="J83" s="102"/>
      <c r="K83" s="99"/>
      <c r="L83" s="99"/>
    </row>
    <row r="84" spans="1:12" ht="21.75" customHeight="1">
      <c r="A84" s="99"/>
      <c r="B84" s="87" t="s">
        <v>591</v>
      </c>
      <c r="C84" s="99" t="s">
        <v>474</v>
      </c>
      <c r="D84" s="100" t="s">
        <v>142</v>
      </c>
      <c r="E84" s="107">
        <v>400000</v>
      </c>
      <c r="F84" s="107">
        <v>400000</v>
      </c>
      <c r="G84" s="104">
        <v>13.68</v>
      </c>
      <c r="H84" s="104">
        <v>13.68</v>
      </c>
      <c r="I84" s="104">
        <v>57918550</v>
      </c>
      <c r="J84" s="104">
        <v>57918550</v>
      </c>
      <c r="K84" s="99" t="s">
        <v>430</v>
      </c>
      <c r="L84" s="99" t="s">
        <v>430</v>
      </c>
    </row>
    <row r="85" spans="1:12" ht="21.75" customHeight="1">
      <c r="A85" s="97" t="s">
        <v>552</v>
      </c>
      <c r="B85" s="98" t="s">
        <v>199</v>
      </c>
      <c r="C85" s="99" t="s">
        <v>444</v>
      </c>
      <c r="D85" s="100" t="s">
        <v>151</v>
      </c>
      <c r="E85" s="107">
        <v>200000</v>
      </c>
      <c r="F85" s="107">
        <v>200000</v>
      </c>
      <c r="G85" s="102">
        <v>4</v>
      </c>
      <c r="H85" s="102">
        <v>4</v>
      </c>
      <c r="I85" s="102">
        <v>8000000</v>
      </c>
      <c r="J85" s="102">
        <v>8000000</v>
      </c>
      <c r="K85" s="99" t="s">
        <v>430</v>
      </c>
      <c r="L85" s="99" t="s">
        <v>430</v>
      </c>
    </row>
    <row r="86" spans="1:12" ht="21.75" customHeight="1">
      <c r="A86" s="97" t="s">
        <v>553</v>
      </c>
      <c r="B86" s="98" t="s">
        <v>200</v>
      </c>
      <c r="C86" s="99" t="s">
        <v>791</v>
      </c>
      <c r="D86" s="100"/>
      <c r="E86" s="107"/>
      <c r="F86" s="107"/>
      <c r="G86" s="102"/>
      <c r="H86" s="102"/>
      <c r="I86" s="102"/>
      <c r="J86" s="102"/>
      <c r="K86" s="99"/>
      <c r="L86" s="99"/>
    </row>
    <row r="87" spans="1:12" ht="21.75" customHeight="1">
      <c r="A87" s="99"/>
      <c r="B87" s="98"/>
      <c r="C87" s="99" t="s">
        <v>792</v>
      </c>
      <c r="D87" s="100"/>
      <c r="E87" s="107"/>
      <c r="F87" s="107"/>
      <c r="G87" s="102"/>
      <c r="H87" s="102"/>
      <c r="I87" s="102"/>
      <c r="J87" s="102"/>
      <c r="K87" s="99"/>
      <c r="L87" s="99"/>
    </row>
    <row r="88" spans="1:12" ht="21.75" customHeight="1">
      <c r="A88" s="99"/>
      <c r="C88" s="99" t="s">
        <v>793</v>
      </c>
      <c r="D88" s="100" t="s">
        <v>127</v>
      </c>
      <c r="E88" s="107">
        <v>50000</v>
      </c>
      <c r="F88" s="107">
        <v>50000</v>
      </c>
      <c r="G88" s="102">
        <v>10</v>
      </c>
      <c r="H88" s="102">
        <v>10</v>
      </c>
      <c r="I88" s="102">
        <v>5000000</v>
      </c>
      <c r="J88" s="102">
        <v>5000000</v>
      </c>
      <c r="K88" s="99" t="s">
        <v>430</v>
      </c>
      <c r="L88" s="99" t="s">
        <v>430</v>
      </c>
    </row>
    <row r="89" spans="1:12" ht="21.75" customHeight="1">
      <c r="A89" s="99"/>
      <c r="C89" s="99"/>
      <c r="D89" s="100"/>
      <c r="E89" s="107"/>
      <c r="F89" s="107"/>
      <c r="G89" s="102"/>
      <c r="H89" s="102"/>
      <c r="I89" s="102"/>
      <c r="J89" s="102"/>
      <c r="K89" s="99"/>
      <c r="L89" s="99"/>
    </row>
    <row r="90" spans="1:12" ht="22.5" customHeight="1">
      <c r="A90" s="311" t="s">
        <v>630</v>
      </c>
      <c r="B90" s="311"/>
      <c r="C90" s="311"/>
      <c r="D90" s="311"/>
      <c r="E90" s="311"/>
      <c r="F90" s="311"/>
      <c r="G90" s="311"/>
      <c r="H90" s="311"/>
      <c r="I90" s="311"/>
      <c r="J90" s="311"/>
      <c r="K90" s="311"/>
      <c r="L90" s="311"/>
    </row>
    <row r="91" spans="2:10" ht="22.5" customHeight="1">
      <c r="B91" s="98"/>
      <c r="C91" s="99"/>
      <c r="D91" s="100"/>
      <c r="E91" s="96"/>
      <c r="F91" s="96"/>
      <c r="G91" s="102"/>
      <c r="H91" s="102"/>
      <c r="I91" s="102"/>
      <c r="J91" s="102"/>
    </row>
    <row r="92" spans="1:12" ht="22.5" customHeight="1">
      <c r="A92" s="92" t="s">
        <v>629</v>
      </c>
      <c r="C92" s="124"/>
      <c r="D92" s="125"/>
      <c r="E92" s="94"/>
      <c r="F92" s="94"/>
      <c r="G92" s="95"/>
      <c r="H92" s="95"/>
      <c r="I92" s="95"/>
      <c r="J92" s="95"/>
      <c r="K92" s="94"/>
      <c r="L92" s="94"/>
    </row>
    <row r="93" spans="1:12" s="15" customFormat="1" ht="22.5" customHeight="1">
      <c r="A93" s="134" t="s">
        <v>119</v>
      </c>
      <c r="B93" s="53" t="s">
        <v>695</v>
      </c>
      <c r="C93" s="54" t="s">
        <v>748</v>
      </c>
      <c r="D93" s="54" t="s">
        <v>118</v>
      </c>
      <c r="E93" s="314" t="s">
        <v>599</v>
      </c>
      <c r="F93" s="314"/>
      <c r="G93" s="314" t="s">
        <v>600</v>
      </c>
      <c r="H93" s="314"/>
      <c r="I93" s="309" t="s">
        <v>121</v>
      </c>
      <c r="J93" s="309"/>
      <c r="K93" s="309" t="s">
        <v>122</v>
      </c>
      <c r="L93" s="309"/>
    </row>
    <row r="94" spans="1:12" s="15" customFormat="1" ht="22.5" customHeight="1">
      <c r="A94" s="41"/>
      <c r="B94" s="55"/>
      <c r="C94" s="56" t="s">
        <v>749</v>
      </c>
      <c r="D94" s="56"/>
      <c r="E94" s="310" t="s">
        <v>124</v>
      </c>
      <c r="F94" s="310"/>
      <c r="G94" s="310" t="s">
        <v>432</v>
      </c>
      <c r="H94" s="310"/>
      <c r="I94" s="312" t="s">
        <v>123</v>
      </c>
      <c r="J94" s="312"/>
      <c r="K94" s="313" t="s">
        <v>123</v>
      </c>
      <c r="L94" s="313"/>
    </row>
    <row r="95" spans="1:12" s="82" customFormat="1" ht="22.5" customHeight="1">
      <c r="A95" s="78"/>
      <c r="B95" s="79"/>
      <c r="C95" s="80"/>
      <c r="D95" s="81"/>
      <c r="E95" s="149" t="s">
        <v>250</v>
      </c>
      <c r="F95" s="149" t="s">
        <v>618</v>
      </c>
      <c r="G95" s="149" t="s">
        <v>250</v>
      </c>
      <c r="H95" s="149" t="s">
        <v>618</v>
      </c>
      <c r="I95" s="149" t="s">
        <v>250</v>
      </c>
      <c r="J95" s="149" t="s">
        <v>618</v>
      </c>
      <c r="K95" s="149" t="s">
        <v>250</v>
      </c>
      <c r="L95" s="149" t="s">
        <v>618</v>
      </c>
    </row>
    <row r="96" spans="1:10" ht="22.5" customHeight="1">
      <c r="A96" s="97" t="s">
        <v>554</v>
      </c>
      <c r="B96" s="98" t="s">
        <v>794</v>
      </c>
      <c r="C96" s="99"/>
      <c r="D96" s="100"/>
      <c r="E96" s="96"/>
      <c r="F96" s="96"/>
      <c r="G96" s="102"/>
      <c r="H96" s="102"/>
      <c r="I96" s="102"/>
      <c r="J96" s="102"/>
    </row>
    <row r="97" spans="1:12" ht="22.5" customHeight="1">
      <c r="A97" s="99"/>
      <c r="B97" s="87" t="s">
        <v>757</v>
      </c>
      <c r="C97" s="99" t="s">
        <v>795</v>
      </c>
      <c r="D97" s="100" t="s">
        <v>151</v>
      </c>
      <c r="E97" s="107">
        <v>500000</v>
      </c>
      <c r="F97" s="107">
        <v>500000</v>
      </c>
      <c r="G97" s="102">
        <v>9</v>
      </c>
      <c r="H97" s="102">
        <v>9</v>
      </c>
      <c r="I97" s="102">
        <v>44999990</v>
      </c>
      <c r="J97" s="102">
        <v>44999990</v>
      </c>
      <c r="K97" s="103" t="s">
        <v>744</v>
      </c>
      <c r="L97" s="103" t="s">
        <v>744</v>
      </c>
    </row>
    <row r="98" spans="1:12" ht="22.5" customHeight="1">
      <c r="A98" s="97" t="s">
        <v>555</v>
      </c>
      <c r="B98" s="98" t="s">
        <v>796</v>
      </c>
      <c r="C98" s="99" t="s">
        <v>797</v>
      </c>
      <c r="D98" s="100"/>
      <c r="E98" s="107"/>
      <c r="F98" s="107"/>
      <c r="G98" s="102"/>
      <c r="H98" s="102"/>
      <c r="I98" s="102"/>
      <c r="J98" s="102"/>
      <c r="K98" s="103"/>
      <c r="L98" s="103"/>
    </row>
    <row r="99" spans="2:12" ht="22.5" customHeight="1">
      <c r="B99" s="87" t="s">
        <v>757</v>
      </c>
      <c r="C99" s="99" t="s">
        <v>5</v>
      </c>
      <c r="D99" s="100" t="s">
        <v>726</v>
      </c>
      <c r="E99" s="101">
        <v>12000</v>
      </c>
      <c r="F99" s="101">
        <v>12000</v>
      </c>
      <c r="G99" s="102">
        <v>4.75</v>
      </c>
      <c r="H99" s="102">
        <v>4.75</v>
      </c>
      <c r="I99" s="102">
        <v>570000</v>
      </c>
      <c r="J99" s="102">
        <v>570000</v>
      </c>
      <c r="K99" s="103" t="s">
        <v>744</v>
      </c>
      <c r="L99" s="103" t="s">
        <v>744</v>
      </c>
    </row>
    <row r="100" spans="1:6" ht="22.5" customHeight="1">
      <c r="A100" s="97" t="s">
        <v>556</v>
      </c>
      <c r="B100" s="98" t="s">
        <v>558</v>
      </c>
      <c r="E100" s="109"/>
      <c r="F100" s="109"/>
    </row>
    <row r="101" spans="1:12" ht="22.5" customHeight="1">
      <c r="A101" s="99"/>
      <c r="B101" s="87" t="s">
        <v>757</v>
      </c>
      <c r="C101" s="113" t="s">
        <v>846</v>
      </c>
      <c r="D101" s="100" t="s">
        <v>724</v>
      </c>
      <c r="E101" s="109">
        <v>200000</v>
      </c>
      <c r="F101" s="109">
        <v>200000</v>
      </c>
      <c r="G101" s="102">
        <v>13</v>
      </c>
      <c r="H101" s="102">
        <v>13</v>
      </c>
      <c r="I101" s="102">
        <v>26000000</v>
      </c>
      <c r="J101" s="102">
        <v>26000000</v>
      </c>
      <c r="K101" s="103" t="s">
        <v>744</v>
      </c>
      <c r="L101" s="103" t="s">
        <v>744</v>
      </c>
    </row>
    <row r="102" spans="1:12" ht="22.5" customHeight="1">
      <c r="A102" s="97" t="s">
        <v>557</v>
      </c>
      <c r="B102" s="98" t="s">
        <v>14</v>
      </c>
      <c r="C102" s="99"/>
      <c r="D102" s="96"/>
      <c r="E102" s="109"/>
      <c r="F102" s="109"/>
      <c r="G102" s="102"/>
      <c r="H102" s="102"/>
      <c r="I102" s="102"/>
      <c r="J102" s="102"/>
      <c r="K102" s="96"/>
      <c r="L102" s="96"/>
    </row>
    <row r="103" spans="2:12" ht="22.5" customHeight="1">
      <c r="B103" s="87" t="s">
        <v>757</v>
      </c>
      <c r="C103" s="113" t="s">
        <v>152</v>
      </c>
      <c r="D103" s="100" t="s">
        <v>724</v>
      </c>
      <c r="E103" s="109">
        <v>100000</v>
      </c>
      <c r="F103" s="109">
        <v>100000</v>
      </c>
      <c r="G103" s="102">
        <v>5</v>
      </c>
      <c r="H103" s="102">
        <v>5</v>
      </c>
      <c r="I103" s="102">
        <v>5000000</v>
      </c>
      <c r="J103" s="102">
        <v>5000000</v>
      </c>
      <c r="K103" s="103" t="s">
        <v>744</v>
      </c>
      <c r="L103" s="103" t="s">
        <v>744</v>
      </c>
    </row>
    <row r="104" spans="1:12" ht="22.5" customHeight="1">
      <c r="A104" s="97" t="s">
        <v>559</v>
      </c>
      <c r="B104" s="98" t="s">
        <v>72</v>
      </c>
      <c r="C104" s="113"/>
      <c r="E104" s="109"/>
      <c r="F104" s="109"/>
      <c r="I104" s="96"/>
      <c r="J104" s="96"/>
      <c r="K104" s="96"/>
      <c r="L104" s="96"/>
    </row>
    <row r="105" spans="1:12" ht="22.5" customHeight="1">
      <c r="A105" s="99"/>
      <c r="B105" s="98" t="s">
        <v>55</v>
      </c>
      <c r="C105" s="113" t="s">
        <v>126</v>
      </c>
      <c r="D105" s="100" t="s">
        <v>142</v>
      </c>
      <c r="E105" s="109">
        <v>25000</v>
      </c>
      <c r="F105" s="109">
        <v>25000</v>
      </c>
      <c r="G105" s="102">
        <v>12</v>
      </c>
      <c r="H105" s="102">
        <v>12</v>
      </c>
      <c r="I105" s="102">
        <v>3000000</v>
      </c>
      <c r="J105" s="102">
        <v>3000000</v>
      </c>
      <c r="K105" s="103">
        <v>240000</v>
      </c>
      <c r="L105" s="103" t="s">
        <v>744</v>
      </c>
    </row>
    <row r="106" spans="1:12" ht="22.5" customHeight="1">
      <c r="A106" s="97" t="s">
        <v>560</v>
      </c>
      <c r="B106" s="98" t="s">
        <v>74</v>
      </c>
      <c r="C106" s="98" t="s">
        <v>509</v>
      </c>
      <c r="E106" s="109"/>
      <c r="F106" s="109"/>
      <c r="I106" s="96"/>
      <c r="J106" s="96"/>
      <c r="K106" s="96"/>
      <c r="L106" s="96"/>
    </row>
    <row r="107" spans="1:12" ht="22.5" customHeight="1">
      <c r="A107" s="99"/>
      <c r="B107" s="98" t="s">
        <v>75</v>
      </c>
      <c r="C107" s="126" t="s">
        <v>837</v>
      </c>
      <c r="D107" s="100" t="s">
        <v>725</v>
      </c>
      <c r="E107" s="109">
        <v>80000</v>
      </c>
      <c r="F107" s="109">
        <v>80000</v>
      </c>
      <c r="G107" s="102">
        <v>16.33</v>
      </c>
      <c r="H107" s="102">
        <v>16.33</v>
      </c>
      <c r="I107" s="102">
        <v>13066600</v>
      </c>
      <c r="J107" s="102">
        <v>13066600</v>
      </c>
      <c r="K107" s="103" t="s">
        <v>744</v>
      </c>
      <c r="L107" s="103" t="s">
        <v>744</v>
      </c>
    </row>
    <row r="108" spans="1:12" ht="22.5" customHeight="1">
      <c r="A108" s="97" t="s">
        <v>561</v>
      </c>
      <c r="B108" s="98" t="s">
        <v>76</v>
      </c>
      <c r="C108" s="113"/>
      <c r="E108" s="109"/>
      <c r="F108" s="109"/>
      <c r="I108" s="96"/>
      <c r="J108" s="96"/>
      <c r="K108" s="96"/>
      <c r="L108" s="96"/>
    </row>
    <row r="109" spans="1:12" ht="22.5" customHeight="1">
      <c r="A109" s="99"/>
      <c r="B109" s="98" t="s">
        <v>78</v>
      </c>
      <c r="C109" s="113" t="s">
        <v>483</v>
      </c>
      <c r="D109" s="100" t="s">
        <v>142</v>
      </c>
      <c r="E109" s="109">
        <v>700000</v>
      </c>
      <c r="F109" s="109">
        <v>700000</v>
      </c>
      <c r="G109" s="102">
        <v>6</v>
      </c>
      <c r="H109" s="102">
        <v>6</v>
      </c>
      <c r="I109" s="102">
        <v>42000000</v>
      </c>
      <c r="J109" s="102">
        <v>42000000</v>
      </c>
      <c r="K109" s="103">
        <v>2566027.38</v>
      </c>
      <c r="L109" s="103" t="s">
        <v>744</v>
      </c>
    </row>
    <row r="110" spans="1:12" ht="22.5" customHeight="1">
      <c r="A110" s="97" t="s">
        <v>562</v>
      </c>
      <c r="B110" s="98" t="s">
        <v>690</v>
      </c>
      <c r="C110" s="113" t="s">
        <v>765</v>
      </c>
      <c r="D110" s="100" t="s">
        <v>127</v>
      </c>
      <c r="E110" s="109">
        <v>50000</v>
      </c>
      <c r="F110" s="109">
        <v>50000</v>
      </c>
      <c r="G110" s="102">
        <v>10</v>
      </c>
      <c r="H110" s="102">
        <v>10</v>
      </c>
      <c r="I110" s="102">
        <v>5000000</v>
      </c>
      <c r="J110" s="102">
        <v>5000000</v>
      </c>
      <c r="K110" s="103" t="s">
        <v>744</v>
      </c>
      <c r="L110" s="103" t="s">
        <v>744</v>
      </c>
    </row>
    <row r="111" spans="1:12" ht="22.5" customHeight="1">
      <c r="A111" s="97" t="s">
        <v>563</v>
      </c>
      <c r="B111" s="98" t="s">
        <v>687</v>
      </c>
      <c r="C111" s="113" t="s">
        <v>482</v>
      </c>
      <c r="E111" s="109"/>
      <c r="F111" s="109"/>
      <c r="G111" s="102"/>
      <c r="H111" s="102"/>
      <c r="I111" s="102"/>
      <c r="J111" s="102"/>
      <c r="K111" s="96"/>
      <c r="L111" s="96"/>
    </row>
    <row r="112" spans="1:12" ht="22.5" customHeight="1">
      <c r="A112" s="99"/>
      <c r="B112" s="98" t="s">
        <v>55</v>
      </c>
      <c r="C112" s="113" t="s">
        <v>686</v>
      </c>
      <c r="D112" s="100" t="s">
        <v>151</v>
      </c>
      <c r="E112" s="109">
        <v>70000</v>
      </c>
      <c r="F112" s="109">
        <v>70000</v>
      </c>
      <c r="G112" s="102">
        <v>15</v>
      </c>
      <c r="H112" s="102">
        <v>15</v>
      </c>
      <c r="I112" s="102">
        <v>10500000</v>
      </c>
      <c r="J112" s="102">
        <v>10500000</v>
      </c>
      <c r="K112" s="103">
        <v>462000</v>
      </c>
      <c r="L112" s="103">
        <v>375551.03</v>
      </c>
    </row>
    <row r="113" spans="1:12" ht="22.5" customHeight="1">
      <c r="A113" s="97" t="s">
        <v>564</v>
      </c>
      <c r="B113" s="98" t="s">
        <v>484</v>
      </c>
      <c r="E113" s="109"/>
      <c r="F113" s="109"/>
      <c r="G113" s="102"/>
      <c r="H113" s="102"/>
      <c r="I113" s="102"/>
      <c r="J113" s="102"/>
      <c r="K113" s="96"/>
      <c r="L113" s="96"/>
    </row>
    <row r="114" spans="1:12" ht="22.5" customHeight="1">
      <c r="A114" s="99"/>
      <c r="B114" s="98" t="s">
        <v>34</v>
      </c>
      <c r="C114" s="113" t="s">
        <v>57</v>
      </c>
      <c r="D114" s="100" t="s">
        <v>137</v>
      </c>
      <c r="E114" s="109">
        <v>25000</v>
      </c>
      <c r="F114" s="109">
        <v>25000</v>
      </c>
      <c r="G114" s="102">
        <v>8</v>
      </c>
      <c r="H114" s="102">
        <v>8</v>
      </c>
      <c r="I114" s="102">
        <v>2000000</v>
      </c>
      <c r="J114" s="102">
        <v>2000000</v>
      </c>
      <c r="K114" s="103" t="s">
        <v>744</v>
      </c>
      <c r="L114" s="103" t="s">
        <v>744</v>
      </c>
    </row>
    <row r="115" spans="1:12" ht="22.5" customHeight="1">
      <c r="A115" s="97" t="s">
        <v>565</v>
      </c>
      <c r="B115" s="98" t="s">
        <v>602</v>
      </c>
      <c r="C115" s="113" t="s">
        <v>500</v>
      </c>
      <c r="D115" s="100" t="s">
        <v>137</v>
      </c>
      <c r="E115" s="109">
        <v>50000</v>
      </c>
      <c r="F115" s="109">
        <v>50000</v>
      </c>
      <c r="G115" s="102">
        <v>19.5</v>
      </c>
      <c r="H115" s="102">
        <v>19.5</v>
      </c>
      <c r="I115" s="102">
        <v>9750000</v>
      </c>
      <c r="J115" s="102">
        <v>9750000</v>
      </c>
      <c r="K115" s="103" t="s">
        <v>744</v>
      </c>
      <c r="L115" s="103" t="s">
        <v>744</v>
      </c>
    </row>
    <row r="116" spans="1:12" ht="22.5" customHeight="1">
      <c r="A116" s="97" t="s">
        <v>566</v>
      </c>
      <c r="B116" s="98" t="s">
        <v>568</v>
      </c>
      <c r="C116" s="113" t="s">
        <v>569</v>
      </c>
      <c r="D116" s="100" t="s">
        <v>137</v>
      </c>
      <c r="E116" s="109">
        <v>25000</v>
      </c>
      <c r="F116" s="109">
        <v>25000</v>
      </c>
      <c r="G116" s="102">
        <v>15</v>
      </c>
      <c r="H116" s="102">
        <v>15</v>
      </c>
      <c r="I116" s="102">
        <v>3750000</v>
      </c>
      <c r="J116" s="102">
        <v>3750000</v>
      </c>
      <c r="K116" s="103" t="s">
        <v>744</v>
      </c>
      <c r="L116" s="103" t="s">
        <v>744</v>
      </c>
    </row>
    <row r="117" spans="1:12" ht="22.5" customHeight="1">
      <c r="A117" s="97" t="s">
        <v>567</v>
      </c>
      <c r="B117" s="98" t="s">
        <v>571</v>
      </c>
      <c r="C117" s="113" t="s">
        <v>572</v>
      </c>
      <c r="D117" s="100"/>
      <c r="E117" s="109"/>
      <c r="F117" s="109"/>
      <c r="G117" s="102"/>
      <c r="H117" s="102"/>
      <c r="I117" s="102"/>
      <c r="J117" s="102"/>
      <c r="K117" s="103"/>
      <c r="L117" s="103"/>
    </row>
    <row r="118" spans="2:12" ht="22.5" customHeight="1">
      <c r="B118" s="98" t="s">
        <v>34</v>
      </c>
      <c r="C118" s="113"/>
      <c r="D118" s="100" t="s">
        <v>725</v>
      </c>
      <c r="E118" s="109">
        <v>47000</v>
      </c>
      <c r="F118" s="109">
        <v>47000</v>
      </c>
      <c r="G118" s="102">
        <v>10.64</v>
      </c>
      <c r="H118" s="102">
        <v>10.64</v>
      </c>
      <c r="I118" s="102">
        <v>5000000</v>
      </c>
      <c r="J118" s="102">
        <v>5000000</v>
      </c>
      <c r="K118" s="103" t="s">
        <v>744</v>
      </c>
      <c r="L118" s="103" t="s">
        <v>744</v>
      </c>
    </row>
    <row r="119" spans="1:12" ht="22.5" customHeight="1">
      <c r="A119" s="97" t="s">
        <v>570</v>
      </c>
      <c r="B119" s="98" t="s">
        <v>574</v>
      </c>
      <c r="C119" s="113"/>
      <c r="D119" s="100"/>
      <c r="E119" s="109"/>
      <c r="F119" s="109"/>
      <c r="G119" s="102"/>
      <c r="H119" s="102"/>
      <c r="I119" s="102"/>
      <c r="J119" s="102"/>
      <c r="K119" s="103"/>
      <c r="L119" s="103"/>
    </row>
    <row r="120" spans="2:12" ht="22.5" customHeight="1">
      <c r="B120" s="87" t="s">
        <v>575</v>
      </c>
      <c r="C120" s="113" t="s">
        <v>576</v>
      </c>
      <c r="D120" s="100" t="s">
        <v>137</v>
      </c>
      <c r="E120" s="109">
        <v>30000</v>
      </c>
      <c r="F120" s="109">
        <v>30000</v>
      </c>
      <c r="G120" s="102">
        <v>11.67</v>
      </c>
      <c r="H120" s="102">
        <v>11.67</v>
      </c>
      <c r="I120" s="102">
        <v>3000000</v>
      </c>
      <c r="J120" s="102">
        <v>3500000</v>
      </c>
      <c r="K120" s="127" t="s">
        <v>744</v>
      </c>
      <c r="L120" s="127" t="s">
        <v>744</v>
      </c>
    </row>
    <row r="121" spans="1:12" ht="22.5" customHeight="1">
      <c r="A121" s="97" t="s">
        <v>573</v>
      </c>
      <c r="B121" s="87" t="s">
        <v>577</v>
      </c>
      <c r="C121" s="113" t="s">
        <v>578</v>
      </c>
      <c r="D121" s="100"/>
      <c r="E121" s="109"/>
      <c r="F121" s="109"/>
      <c r="G121" s="102"/>
      <c r="H121" s="102"/>
      <c r="I121" s="102"/>
      <c r="J121" s="102"/>
      <c r="K121" s="127"/>
      <c r="L121" s="127"/>
    </row>
    <row r="122" spans="1:12" ht="22.5" customHeight="1">
      <c r="A122" s="99"/>
      <c r="B122" s="87" t="s">
        <v>55</v>
      </c>
      <c r="C122" s="113" t="s">
        <v>579</v>
      </c>
      <c r="D122" s="100" t="s">
        <v>725</v>
      </c>
      <c r="E122" s="109">
        <v>50000</v>
      </c>
      <c r="F122" s="109">
        <v>50000</v>
      </c>
      <c r="G122" s="102">
        <v>15</v>
      </c>
      <c r="H122" s="102">
        <v>15</v>
      </c>
      <c r="I122" s="102">
        <v>7500000</v>
      </c>
      <c r="J122" s="102">
        <v>7500000</v>
      </c>
      <c r="K122" s="127" t="s">
        <v>744</v>
      </c>
      <c r="L122" s="127" t="s">
        <v>744</v>
      </c>
    </row>
    <row r="123" spans="1:12" ht="22.5" customHeight="1">
      <c r="A123" s="97" t="s">
        <v>593</v>
      </c>
      <c r="B123" s="87" t="s">
        <v>603</v>
      </c>
      <c r="C123" s="113" t="s">
        <v>173</v>
      </c>
      <c r="D123" s="100" t="s">
        <v>127</v>
      </c>
      <c r="E123" s="109">
        <v>100000</v>
      </c>
      <c r="F123" s="109">
        <v>100000</v>
      </c>
      <c r="G123" s="102">
        <v>10</v>
      </c>
      <c r="H123" s="102">
        <v>10</v>
      </c>
      <c r="I123" s="95">
        <v>10000000</v>
      </c>
      <c r="J123" s="95">
        <v>10000000</v>
      </c>
      <c r="K123" s="105" t="s">
        <v>744</v>
      </c>
      <c r="L123" s="105" t="s">
        <v>744</v>
      </c>
    </row>
    <row r="124" spans="1:12" ht="22.5" customHeight="1">
      <c r="A124" s="99"/>
      <c r="B124" s="128" t="s">
        <v>800</v>
      </c>
      <c r="D124" s="129"/>
      <c r="E124" s="129"/>
      <c r="F124" s="129"/>
      <c r="I124" s="96">
        <f>SUM(I25:I123)</f>
        <v>787738785.81</v>
      </c>
      <c r="J124" s="96">
        <f>SUM(J25:J123)</f>
        <v>788238785.81</v>
      </c>
      <c r="K124" s="96">
        <f>SUM(K25:K123)</f>
        <v>73107826.58</v>
      </c>
      <c r="L124" s="96">
        <f>SUM(L25:L123)</f>
        <v>74258598.63</v>
      </c>
    </row>
    <row r="125" spans="1:12" ht="22.5" customHeight="1">
      <c r="A125" s="99"/>
      <c r="B125" s="108" t="s">
        <v>475</v>
      </c>
      <c r="D125" s="129"/>
      <c r="E125" s="129"/>
      <c r="F125" s="129"/>
      <c r="I125" s="232">
        <v>-10252202.5</v>
      </c>
      <c r="J125" s="232">
        <v>-10252202.5</v>
      </c>
      <c r="K125" s="96"/>
      <c r="L125" s="96"/>
    </row>
    <row r="126" spans="2:10" ht="22.5" customHeight="1">
      <c r="B126" s="108" t="s">
        <v>801</v>
      </c>
      <c r="D126" s="129"/>
      <c r="E126" s="129"/>
      <c r="F126" s="129"/>
      <c r="I126" s="233">
        <v>-105363346.18</v>
      </c>
      <c r="J126" s="233">
        <v>-98363346.18</v>
      </c>
    </row>
    <row r="127" spans="2:10" ht="22.5" customHeight="1" thickBot="1">
      <c r="B127" s="86" t="s">
        <v>720</v>
      </c>
      <c r="D127" s="129"/>
      <c r="E127" s="129"/>
      <c r="F127" s="129"/>
      <c r="I127" s="130">
        <f>SUM(I124:I126)</f>
        <v>672123237.1299999</v>
      </c>
      <c r="J127" s="130">
        <f>SUM(J124:J126)</f>
        <v>679623237.1299999</v>
      </c>
    </row>
    <row r="128" spans="2:12" ht="22.5" customHeight="1" thickBot="1" thickTop="1">
      <c r="B128" s="131" t="s">
        <v>721</v>
      </c>
      <c r="E128" s="132"/>
      <c r="F128" s="132"/>
      <c r="I128" s="133">
        <f>+I22+I127</f>
        <v>1720671912.1699998</v>
      </c>
      <c r="J128" s="133">
        <f>+J22+J127</f>
        <v>1694506157.37</v>
      </c>
      <c r="K128" s="133">
        <f>+K22+K124</f>
        <v>132584548.46000001</v>
      </c>
      <c r="L128" s="133">
        <f>+L22+L124</f>
        <v>120819044.63</v>
      </c>
    </row>
    <row r="129" spans="2:12" ht="22.5" customHeight="1" thickTop="1">
      <c r="B129" s="131"/>
      <c r="E129" s="132"/>
      <c r="F129" s="132"/>
      <c r="I129" s="140"/>
      <c r="J129" s="140"/>
      <c r="K129" s="140"/>
      <c r="L129" s="140"/>
    </row>
    <row r="130" s="86" customFormat="1" ht="22.5" customHeight="1">
      <c r="B130" s="86" t="s">
        <v>425</v>
      </c>
    </row>
    <row r="131" spans="2:5" s="86" customFormat="1" ht="22.5" customHeight="1">
      <c r="B131" s="86" t="s">
        <v>426</v>
      </c>
      <c r="E131" s="86" t="s">
        <v>427</v>
      </c>
    </row>
    <row r="132" spans="2:5" s="86" customFormat="1" ht="22.5" customHeight="1">
      <c r="B132" s="86" t="s">
        <v>715</v>
      </c>
      <c r="E132" s="86" t="s">
        <v>428</v>
      </c>
    </row>
    <row r="133" s="86" customFormat="1" ht="22.5" customHeight="1">
      <c r="B133" s="86" t="s">
        <v>431</v>
      </c>
    </row>
    <row r="134" ht="22.5" customHeight="1"/>
    <row r="135" ht="25.5" customHeight="1"/>
  </sheetData>
  <mergeCells count="27">
    <mergeCell ref="I5:J5"/>
    <mergeCell ref="G5:H5"/>
    <mergeCell ref="E5:F5"/>
    <mergeCell ref="E46:F46"/>
    <mergeCell ref="G46:H46"/>
    <mergeCell ref="I46:J46"/>
    <mergeCell ref="E94:F94"/>
    <mergeCell ref="G94:H94"/>
    <mergeCell ref="I94:J94"/>
    <mergeCell ref="K94:L94"/>
    <mergeCell ref="I47:J47"/>
    <mergeCell ref="K47:L47"/>
    <mergeCell ref="K93:L93"/>
    <mergeCell ref="A90:L90"/>
    <mergeCell ref="E93:F93"/>
    <mergeCell ref="G93:H93"/>
    <mergeCell ref="I93:J93"/>
    <mergeCell ref="K46:L46"/>
    <mergeCell ref="E47:F47"/>
    <mergeCell ref="A1:L1"/>
    <mergeCell ref="A43:L43"/>
    <mergeCell ref="K5:L5"/>
    <mergeCell ref="E6:F6"/>
    <mergeCell ref="G6:H6"/>
    <mergeCell ref="I6:J6"/>
    <mergeCell ref="K6:L6"/>
    <mergeCell ref="G47:H47"/>
  </mergeCells>
  <printOptions/>
  <pageMargins left="0.22" right="0.17" top="0.54" bottom="0.42" header="0.29" footer="0.3"/>
  <pageSetup horizontalDpi="180" verticalDpi="180" orientation="portrait" paperSize="9" scale="80" r:id="rId1"/>
</worksheet>
</file>

<file path=xl/worksheets/sheet4.xml><?xml version="1.0" encoding="utf-8"?>
<worksheet xmlns="http://schemas.openxmlformats.org/spreadsheetml/2006/main" xmlns:r="http://schemas.openxmlformats.org/officeDocument/2006/relationships">
  <dimension ref="A1:N216"/>
  <sheetViews>
    <sheetView zoomScale="95" zoomScaleNormal="95" workbookViewId="0" topLeftCell="A1">
      <selection activeCell="A1" sqref="A1:K1"/>
    </sheetView>
  </sheetViews>
  <sheetFormatPr defaultColWidth="9.140625" defaultRowHeight="24.75" customHeight="1"/>
  <cols>
    <col min="1" max="1" width="4.00390625" style="15" customWidth="1"/>
    <col min="2" max="2" width="23.7109375" style="15" customWidth="1"/>
    <col min="3" max="3" width="10.00390625" style="15" hidden="1" customWidth="1"/>
    <col min="4" max="4" width="10.00390625" style="15" customWidth="1"/>
    <col min="5" max="5" width="10.8515625" style="15" bestFit="1" customWidth="1"/>
    <col min="6" max="6" width="10.57421875" style="15" bestFit="1" customWidth="1"/>
    <col min="7" max="7" width="10.8515625" style="15" bestFit="1" customWidth="1"/>
    <col min="8" max="9" width="11.7109375" style="15" bestFit="1" customWidth="1"/>
    <col min="10" max="10" width="10.57421875" style="15" bestFit="1" customWidth="1"/>
    <col min="11" max="11" width="11.57421875" style="15" customWidth="1"/>
    <col min="12" max="12" width="0.85546875" style="15" customWidth="1"/>
    <col min="13" max="16384" width="9.140625" style="15" customWidth="1"/>
  </cols>
  <sheetData>
    <row r="1" spans="1:11" s="13" customFormat="1" ht="21.75" customHeight="1">
      <c r="A1" s="315" t="s">
        <v>103</v>
      </c>
      <c r="B1" s="315"/>
      <c r="C1" s="315"/>
      <c r="D1" s="315"/>
      <c r="E1" s="315"/>
      <c r="F1" s="315"/>
      <c r="G1" s="315"/>
      <c r="H1" s="315"/>
      <c r="I1" s="315"/>
      <c r="J1" s="315"/>
      <c r="K1" s="315"/>
    </row>
    <row r="2" ht="21.75" customHeight="1"/>
    <row r="3" s="65" customFormat="1" ht="21.75" customHeight="1">
      <c r="A3" s="66" t="s">
        <v>631</v>
      </c>
    </row>
    <row r="4" s="65" customFormat="1" ht="21.75" customHeight="1">
      <c r="A4" s="66" t="s">
        <v>632</v>
      </c>
    </row>
    <row r="5" spans="1:11" s="65" customFormat="1" ht="21.75" customHeight="1">
      <c r="A5" s="69"/>
      <c r="B5" s="70" t="s">
        <v>201</v>
      </c>
      <c r="C5" s="70"/>
      <c r="D5" s="70"/>
      <c r="E5" s="70"/>
      <c r="F5" s="70"/>
      <c r="G5" s="70"/>
      <c r="H5" s="70"/>
      <c r="I5" s="70"/>
      <c r="J5" s="70"/>
      <c r="K5" s="70"/>
    </row>
    <row r="6" spans="1:11" ht="21.75" customHeight="1">
      <c r="A6" s="29" t="s">
        <v>119</v>
      </c>
      <c r="B6" s="53" t="s">
        <v>695</v>
      </c>
      <c r="C6" s="54" t="s">
        <v>748</v>
      </c>
      <c r="D6" s="314" t="s">
        <v>598</v>
      </c>
      <c r="E6" s="314"/>
      <c r="F6" s="314" t="s">
        <v>600</v>
      </c>
      <c r="G6" s="314"/>
      <c r="H6" s="309" t="s">
        <v>121</v>
      </c>
      <c r="I6" s="309"/>
      <c r="J6" s="309" t="s">
        <v>122</v>
      </c>
      <c r="K6" s="309"/>
    </row>
    <row r="7" spans="1:11" ht="21.75" customHeight="1">
      <c r="A7" s="41"/>
      <c r="B7" s="55"/>
      <c r="C7" s="56" t="s">
        <v>749</v>
      </c>
      <c r="D7" s="316" t="s">
        <v>124</v>
      </c>
      <c r="E7" s="316"/>
      <c r="F7" s="316" t="s">
        <v>432</v>
      </c>
      <c r="G7" s="316"/>
      <c r="H7" s="312" t="s">
        <v>123</v>
      </c>
      <c r="I7" s="312"/>
      <c r="J7" s="312" t="s">
        <v>123</v>
      </c>
      <c r="K7" s="312"/>
    </row>
    <row r="8" spans="1:11" s="82" customFormat="1" ht="22.5" customHeight="1">
      <c r="A8" s="78"/>
      <c r="B8" s="79"/>
      <c r="C8" s="80"/>
      <c r="D8" s="149" t="s">
        <v>250</v>
      </c>
      <c r="E8" s="149" t="s">
        <v>618</v>
      </c>
      <c r="F8" s="149" t="s">
        <v>250</v>
      </c>
      <c r="G8" s="149" t="s">
        <v>618</v>
      </c>
      <c r="H8" s="149" t="s">
        <v>250</v>
      </c>
      <c r="I8" s="149" t="s">
        <v>618</v>
      </c>
      <c r="J8" s="149" t="s">
        <v>250</v>
      </c>
      <c r="K8" s="149" t="s">
        <v>618</v>
      </c>
    </row>
    <row r="9" spans="1:11" ht="21.75" customHeight="1">
      <c r="A9" s="38">
        <v>1</v>
      </c>
      <c r="B9" s="39" t="s">
        <v>815</v>
      </c>
      <c r="C9" s="58"/>
      <c r="D9" s="59"/>
      <c r="E9" s="59"/>
      <c r="F9" s="59"/>
      <c r="G9" s="59"/>
      <c r="H9" s="59"/>
      <c r="I9" s="59"/>
      <c r="J9" s="59"/>
      <c r="K9" s="59"/>
    </row>
    <row r="10" spans="1:11" ht="21.75" customHeight="1">
      <c r="A10" s="38"/>
      <c r="B10" s="15" t="s">
        <v>805</v>
      </c>
      <c r="C10" s="64" t="s">
        <v>816</v>
      </c>
      <c r="D10" s="59"/>
      <c r="E10" s="59"/>
      <c r="F10" s="59"/>
      <c r="G10" s="59"/>
      <c r="H10" s="59"/>
      <c r="I10" s="59"/>
      <c r="J10" s="59"/>
      <c r="K10" s="59"/>
    </row>
    <row r="11" spans="2:11" ht="21.75" customHeight="1">
      <c r="B11" s="15" t="s">
        <v>812</v>
      </c>
      <c r="C11" s="40" t="s">
        <v>753</v>
      </c>
      <c r="D11" s="71">
        <v>149510</v>
      </c>
      <c r="E11" s="71">
        <v>149510</v>
      </c>
      <c r="F11" s="26">
        <v>15.5</v>
      </c>
      <c r="G11" s="26">
        <v>15.5</v>
      </c>
      <c r="H11" s="27">
        <v>43120478</v>
      </c>
      <c r="I11" s="27">
        <v>43120478</v>
      </c>
      <c r="J11" s="150">
        <v>0</v>
      </c>
      <c r="K11" s="150">
        <v>0</v>
      </c>
    </row>
    <row r="12" spans="1:11" ht="21.75" customHeight="1">
      <c r="A12" s="38">
        <v>2</v>
      </c>
      <c r="B12" s="39" t="s">
        <v>802</v>
      </c>
      <c r="C12" s="40"/>
      <c r="D12" s="71"/>
      <c r="E12" s="71"/>
      <c r="F12" s="26"/>
      <c r="G12" s="26"/>
      <c r="H12" s="27"/>
      <c r="I12" s="27"/>
      <c r="J12" s="27"/>
      <c r="K12" s="27"/>
    </row>
    <row r="13" spans="2:11" ht="21.75" customHeight="1">
      <c r="B13" s="15" t="s">
        <v>446</v>
      </c>
      <c r="C13" s="40" t="s">
        <v>126</v>
      </c>
      <c r="D13" s="71">
        <v>96000</v>
      </c>
      <c r="E13" s="71">
        <v>96000</v>
      </c>
      <c r="F13" s="26">
        <v>12.75</v>
      </c>
      <c r="G13" s="26">
        <v>12.75</v>
      </c>
      <c r="H13" s="27">
        <v>45900132.6</v>
      </c>
      <c r="I13" s="27">
        <v>45900132.6</v>
      </c>
      <c r="J13" s="150">
        <v>11016000</v>
      </c>
      <c r="K13" s="135">
        <v>9900000</v>
      </c>
    </row>
    <row r="14" spans="1:11" ht="21.75" customHeight="1">
      <c r="A14" s="38">
        <v>3</v>
      </c>
      <c r="B14" s="39" t="s">
        <v>445</v>
      </c>
      <c r="C14" s="40"/>
      <c r="D14" s="71"/>
      <c r="E14" s="71"/>
      <c r="F14" s="26"/>
      <c r="G14" s="26"/>
      <c r="H14" s="27"/>
      <c r="I14" s="27"/>
      <c r="J14" s="135"/>
      <c r="K14" s="135"/>
    </row>
    <row r="15" spans="1:11" ht="21.75" customHeight="1">
      <c r="A15" s="38"/>
      <c r="B15" s="15" t="s">
        <v>446</v>
      </c>
      <c r="C15" s="40" t="s">
        <v>817</v>
      </c>
      <c r="D15" s="71">
        <v>108000</v>
      </c>
      <c r="E15" s="71">
        <v>108000</v>
      </c>
      <c r="F15" s="26">
        <v>12.03</v>
      </c>
      <c r="G15" s="26">
        <v>12.03</v>
      </c>
      <c r="H15" s="27">
        <v>12993750</v>
      </c>
      <c r="I15" s="27">
        <v>12993750</v>
      </c>
      <c r="J15" s="150">
        <v>9745312.5</v>
      </c>
      <c r="K15" s="135">
        <v>11044687.5</v>
      </c>
    </row>
    <row r="16" spans="1:11" ht="21.75" customHeight="1">
      <c r="A16" s="38">
        <v>4</v>
      </c>
      <c r="B16" s="39" t="s">
        <v>803</v>
      </c>
      <c r="C16" s="40"/>
      <c r="D16" s="71"/>
      <c r="E16" s="71"/>
      <c r="F16" s="26"/>
      <c r="G16" s="26"/>
      <c r="H16" s="27"/>
      <c r="I16" s="27"/>
      <c r="J16" s="135"/>
      <c r="K16" s="135"/>
    </row>
    <row r="17" spans="2:14" ht="21.75" customHeight="1">
      <c r="B17" s="15" t="s">
        <v>446</v>
      </c>
      <c r="C17" s="40" t="s">
        <v>818</v>
      </c>
      <c r="D17" s="71">
        <v>75000</v>
      </c>
      <c r="E17" s="71">
        <v>75000</v>
      </c>
      <c r="F17" s="26">
        <v>13.6</v>
      </c>
      <c r="G17" s="26">
        <v>13.6</v>
      </c>
      <c r="H17" s="27">
        <v>21041040</v>
      </c>
      <c r="I17" s="27">
        <v>21041040</v>
      </c>
      <c r="J17" s="150">
        <v>5100000</v>
      </c>
      <c r="K17" s="135">
        <v>5100000</v>
      </c>
      <c r="N17" s="57"/>
    </row>
    <row r="18" spans="1:9" ht="21.75" customHeight="1">
      <c r="A18" s="38">
        <v>5</v>
      </c>
      <c r="B18" s="39" t="s">
        <v>804</v>
      </c>
      <c r="C18" s="40"/>
      <c r="D18" s="71"/>
      <c r="E18" s="71"/>
      <c r="F18" s="26"/>
      <c r="G18" s="26"/>
      <c r="H18" s="27"/>
      <c r="I18" s="27"/>
    </row>
    <row r="19" spans="2:11" ht="21.75" customHeight="1">
      <c r="B19" s="15" t="s">
        <v>446</v>
      </c>
      <c r="C19" s="40" t="s">
        <v>783</v>
      </c>
      <c r="D19" s="71">
        <v>100000</v>
      </c>
      <c r="E19" s="71">
        <v>100000</v>
      </c>
      <c r="F19" s="26">
        <v>5.33</v>
      </c>
      <c r="G19" s="26">
        <v>5.33</v>
      </c>
      <c r="H19" s="27">
        <v>11199960</v>
      </c>
      <c r="I19" s="27">
        <v>11199960</v>
      </c>
      <c r="J19" s="150">
        <v>0</v>
      </c>
      <c r="K19" s="150">
        <v>0</v>
      </c>
    </row>
    <row r="20" spans="1:5" ht="21.75" customHeight="1">
      <c r="A20" s="38">
        <v>6</v>
      </c>
      <c r="B20" s="39" t="s">
        <v>581</v>
      </c>
      <c r="D20" s="71"/>
      <c r="E20" s="71"/>
    </row>
    <row r="21" spans="1:5" ht="21.75" customHeight="1">
      <c r="A21" s="38"/>
      <c r="B21" s="15" t="s">
        <v>805</v>
      </c>
      <c r="C21" s="40" t="s">
        <v>449</v>
      </c>
      <c r="D21" s="71"/>
      <c r="E21" s="71"/>
    </row>
    <row r="22" spans="2:11" ht="21.75" customHeight="1">
      <c r="B22" s="15" t="s">
        <v>812</v>
      </c>
      <c r="C22" s="40" t="s">
        <v>450</v>
      </c>
      <c r="D22" s="71">
        <v>120000</v>
      </c>
      <c r="E22" s="71">
        <v>120000</v>
      </c>
      <c r="F22" s="26">
        <v>3</v>
      </c>
      <c r="G22" s="26">
        <v>3</v>
      </c>
      <c r="H22" s="27">
        <v>18000000</v>
      </c>
      <c r="I22" s="27">
        <v>18000000</v>
      </c>
      <c r="J22" s="150">
        <v>1508400</v>
      </c>
      <c r="K22" s="135">
        <v>2145600</v>
      </c>
    </row>
    <row r="23" spans="1:5" ht="21.75" customHeight="1">
      <c r="A23" s="38">
        <v>7</v>
      </c>
      <c r="B23" s="39" t="s">
        <v>806</v>
      </c>
      <c r="D23" s="71"/>
      <c r="E23" s="71"/>
    </row>
    <row r="24" spans="1:5" ht="21.75" customHeight="1">
      <c r="A24" s="38"/>
      <c r="B24" s="15" t="s">
        <v>805</v>
      </c>
      <c r="D24" s="71"/>
      <c r="E24" s="71"/>
    </row>
    <row r="25" spans="1:11" ht="21.75" customHeight="1">
      <c r="A25" s="38"/>
      <c r="B25" s="15" t="s">
        <v>812</v>
      </c>
      <c r="C25" s="40" t="s">
        <v>819</v>
      </c>
      <c r="D25" s="71">
        <v>60000</v>
      </c>
      <c r="E25" s="71">
        <v>60000</v>
      </c>
      <c r="F25" s="26">
        <v>0.5</v>
      </c>
      <c r="G25" s="26">
        <v>0.5</v>
      </c>
      <c r="H25" s="27">
        <v>265320</v>
      </c>
      <c r="I25" s="27">
        <v>265320</v>
      </c>
      <c r="J25" s="150">
        <v>30000</v>
      </c>
      <c r="K25" s="135">
        <v>90000</v>
      </c>
    </row>
    <row r="26" spans="1:9" ht="21.75" customHeight="1">
      <c r="A26" s="38">
        <v>8</v>
      </c>
      <c r="B26" s="39" t="s">
        <v>807</v>
      </c>
      <c r="C26" s="40" t="s">
        <v>451</v>
      </c>
      <c r="D26" s="71"/>
      <c r="E26" s="71"/>
      <c r="F26" s="26"/>
      <c r="G26" s="26"/>
      <c r="H26" s="27"/>
      <c r="I26" s="27"/>
    </row>
    <row r="27" spans="2:11" ht="21.75" customHeight="1">
      <c r="B27" s="15" t="s">
        <v>446</v>
      </c>
      <c r="C27" s="42" t="s">
        <v>452</v>
      </c>
      <c r="D27" s="71">
        <v>3000000</v>
      </c>
      <c r="E27" s="71">
        <v>3000000</v>
      </c>
      <c r="F27" s="26">
        <v>0.3</v>
      </c>
      <c r="G27" s="26">
        <v>0.3</v>
      </c>
      <c r="H27" s="27">
        <v>16727150</v>
      </c>
      <c r="I27" s="27">
        <v>16727150</v>
      </c>
      <c r="J27" s="150">
        <v>1140487.5</v>
      </c>
      <c r="K27" s="135">
        <v>1140487.5</v>
      </c>
    </row>
    <row r="28" spans="1:9" ht="21.75" customHeight="1">
      <c r="A28" s="38">
        <v>9</v>
      </c>
      <c r="B28" s="39" t="s">
        <v>808</v>
      </c>
      <c r="C28" s="40"/>
      <c r="D28" s="71"/>
      <c r="E28" s="71"/>
      <c r="F28" s="26"/>
      <c r="G28" s="26"/>
      <c r="H28" s="27"/>
      <c r="I28" s="27"/>
    </row>
    <row r="29" spans="2:11" ht="21.75" customHeight="1">
      <c r="B29" s="15" t="s">
        <v>446</v>
      </c>
      <c r="C29" s="40" t="s">
        <v>448</v>
      </c>
      <c r="D29" s="71">
        <v>75000</v>
      </c>
      <c r="E29" s="71">
        <v>75000</v>
      </c>
      <c r="F29" s="26">
        <v>0.03</v>
      </c>
      <c r="G29" s="26">
        <v>0.03</v>
      </c>
      <c r="H29" s="27">
        <v>32940</v>
      </c>
      <c r="I29" s="27">
        <v>32940</v>
      </c>
      <c r="J29" s="150">
        <v>4104</v>
      </c>
      <c r="K29" s="135">
        <v>5400</v>
      </c>
    </row>
    <row r="30" spans="1:9" ht="21.75" customHeight="1">
      <c r="A30" s="38">
        <v>10</v>
      </c>
      <c r="B30" s="39" t="s">
        <v>809</v>
      </c>
      <c r="C30" s="40"/>
      <c r="D30" s="71"/>
      <c r="E30" s="71"/>
      <c r="F30" s="26"/>
      <c r="G30" s="26"/>
      <c r="H30" s="27"/>
      <c r="I30" s="27"/>
    </row>
    <row r="31" spans="2:11" ht="21.75" customHeight="1">
      <c r="B31" s="15" t="s">
        <v>446</v>
      </c>
      <c r="C31" s="40" t="s">
        <v>820</v>
      </c>
      <c r="D31" s="71">
        <v>259996</v>
      </c>
      <c r="E31" s="71">
        <v>259996</v>
      </c>
      <c r="F31" s="26">
        <v>0.51</v>
      </c>
      <c r="G31" s="26">
        <v>0.51</v>
      </c>
      <c r="H31" s="27">
        <v>1257500</v>
      </c>
      <c r="I31" s="27">
        <v>1257500</v>
      </c>
      <c r="J31" s="150">
        <v>0</v>
      </c>
      <c r="K31" s="150">
        <v>0</v>
      </c>
    </row>
    <row r="32" spans="1:9" ht="21.75" customHeight="1">
      <c r="A32" s="38">
        <v>11</v>
      </c>
      <c r="B32" s="39" t="s">
        <v>810</v>
      </c>
      <c r="C32" s="40"/>
      <c r="D32" s="71"/>
      <c r="E32" s="71"/>
      <c r="F32" s="26"/>
      <c r="G32" s="26"/>
      <c r="H32" s="27"/>
      <c r="I32" s="27"/>
    </row>
    <row r="33" spans="2:11" ht="21.75" customHeight="1">
      <c r="B33" s="15" t="s">
        <v>446</v>
      </c>
      <c r="C33" s="40" t="s">
        <v>437</v>
      </c>
      <c r="D33" s="71">
        <v>450000</v>
      </c>
      <c r="E33" s="71">
        <v>450000</v>
      </c>
      <c r="F33" s="26">
        <v>2.82</v>
      </c>
      <c r="G33" s="26">
        <v>2.82</v>
      </c>
      <c r="H33" s="27">
        <v>38008800</v>
      </c>
      <c r="I33" s="27">
        <v>38008800</v>
      </c>
      <c r="J33" s="150">
        <v>2660616</v>
      </c>
      <c r="K33" s="135">
        <v>3969808</v>
      </c>
    </row>
    <row r="34" spans="1:9" ht="21.75" customHeight="1">
      <c r="A34" s="38">
        <v>12</v>
      </c>
      <c r="B34" s="39" t="s">
        <v>811</v>
      </c>
      <c r="C34" s="40"/>
      <c r="D34" s="71"/>
      <c r="E34" s="71"/>
      <c r="F34" s="26"/>
      <c r="G34" s="26"/>
      <c r="H34" s="27"/>
      <c r="I34" s="27"/>
    </row>
    <row r="35" spans="1:9" ht="21.75" customHeight="1">
      <c r="A35" s="38"/>
      <c r="B35" s="15" t="s">
        <v>805</v>
      </c>
      <c r="C35" s="40"/>
      <c r="D35" s="71"/>
      <c r="E35" s="71"/>
      <c r="F35" s="26"/>
      <c r="G35" s="26"/>
      <c r="H35" s="27"/>
      <c r="I35" s="27"/>
    </row>
    <row r="36" spans="2:11" ht="21.75" customHeight="1">
      <c r="B36" s="15" t="s">
        <v>812</v>
      </c>
      <c r="C36" s="40" t="s">
        <v>447</v>
      </c>
      <c r="D36" s="71">
        <v>1647730</v>
      </c>
      <c r="E36" s="71">
        <v>1647730</v>
      </c>
      <c r="F36" s="26">
        <v>0.4</v>
      </c>
      <c r="G36" s="26">
        <v>0.4</v>
      </c>
      <c r="H36" s="43">
        <v>8609338.54</v>
      </c>
      <c r="I36" s="43">
        <v>8609338.54</v>
      </c>
      <c r="J36" s="151">
        <v>0</v>
      </c>
      <c r="K36" s="151">
        <v>0</v>
      </c>
    </row>
    <row r="37" spans="1:11" ht="21.75" customHeight="1">
      <c r="A37" s="38"/>
      <c r="B37" s="67" t="s">
        <v>800</v>
      </c>
      <c r="C37" s="40"/>
      <c r="H37" s="27">
        <f>SUM(H11:H36)</f>
        <v>217156409.14</v>
      </c>
      <c r="I37" s="27">
        <f>SUM(I11:I36)</f>
        <v>217156409.14</v>
      </c>
      <c r="J37" s="27">
        <f>SUM(J11:J36)</f>
        <v>31204920</v>
      </c>
      <c r="K37" s="27">
        <f>SUM(K11:K36)</f>
        <v>33395983</v>
      </c>
    </row>
    <row r="38" spans="1:9" ht="21.75" customHeight="1">
      <c r="A38" s="38"/>
      <c r="B38" s="68" t="s">
        <v>813</v>
      </c>
      <c r="H38" s="27">
        <v>417519495.86</v>
      </c>
      <c r="I38" s="27">
        <v>467062715.78</v>
      </c>
    </row>
    <row r="39" spans="1:9" ht="21.75" customHeight="1">
      <c r="A39" s="38"/>
      <c r="B39" s="68" t="s">
        <v>28</v>
      </c>
      <c r="H39" s="234">
        <v>-12457460</v>
      </c>
      <c r="I39" s="234">
        <v>-12457460</v>
      </c>
    </row>
    <row r="40" spans="1:9" ht="21.75" customHeight="1" thickBot="1">
      <c r="A40" s="38"/>
      <c r="B40" s="68" t="s">
        <v>814</v>
      </c>
      <c r="H40" s="44">
        <f>SUM(H37:H39)</f>
        <v>622218445</v>
      </c>
      <c r="I40" s="44">
        <f>SUM(I37:I39)</f>
        <v>671761664.92</v>
      </c>
    </row>
    <row r="41" spans="1:9" ht="21.75" customHeight="1" thickTop="1">
      <c r="A41" s="38"/>
      <c r="B41" s="68"/>
      <c r="H41" s="27"/>
      <c r="I41" s="27"/>
    </row>
    <row r="42" spans="1:11" ht="27" customHeight="1">
      <c r="A42" s="315" t="s">
        <v>736</v>
      </c>
      <c r="B42" s="315"/>
      <c r="C42" s="315"/>
      <c r="D42" s="315"/>
      <c r="E42" s="315"/>
      <c r="F42" s="315"/>
      <c r="G42" s="315"/>
      <c r="H42" s="315"/>
      <c r="I42" s="315"/>
      <c r="J42" s="315"/>
      <c r="K42" s="315"/>
    </row>
    <row r="43" spans="1:9" ht="27" customHeight="1">
      <c r="A43" s="85"/>
      <c r="B43" s="41"/>
      <c r="H43" s="27"/>
      <c r="I43" s="27"/>
    </row>
    <row r="44" spans="1:11" ht="27" customHeight="1">
      <c r="A44" s="29" t="s">
        <v>119</v>
      </c>
      <c r="B44" s="53" t="s">
        <v>695</v>
      </c>
      <c r="C44" s="54" t="s">
        <v>748</v>
      </c>
      <c r="D44" s="314" t="s">
        <v>598</v>
      </c>
      <c r="E44" s="314"/>
      <c r="F44" s="314" t="s">
        <v>600</v>
      </c>
      <c r="G44" s="314"/>
      <c r="H44" s="309" t="s">
        <v>121</v>
      </c>
      <c r="I44" s="309"/>
      <c r="J44" s="309" t="s">
        <v>122</v>
      </c>
      <c r="K44" s="309"/>
    </row>
    <row r="45" spans="1:11" ht="27" customHeight="1">
      <c r="A45" s="41"/>
      <c r="B45" s="55"/>
      <c r="C45" s="56" t="s">
        <v>749</v>
      </c>
      <c r="D45" s="316" t="s">
        <v>124</v>
      </c>
      <c r="E45" s="316"/>
      <c r="F45" s="316" t="s">
        <v>432</v>
      </c>
      <c r="G45" s="316"/>
      <c r="H45" s="312" t="s">
        <v>123</v>
      </c>
      <c r="I45" s="312"/>
      <c r="J45" s="312" t="s">
        <v>123</v>
      </c>
      <c r="K45" s="312"/>
    </row>
    <row r="46" spans="1:11" s="82" customFormat="1" ht="27" customHeight="1">
      <c r="A46" s="78"/>
      <c r="B46" s="79"/>
      <c r="C46" s="80"/>
      <c r="D46" s="149" t="s">
        <v>250</v>
      </c>
      <c r="E46" s="149" t="s">
        <v>618</v>
      </c>
      <c r="F46" s="149" t="s">
        <v>250</v>
      </c>
      <c r="G46" s="149" t="s">
        <v>618</v>
      </c>
      <c r="H46" s="149" t="s">
        <v>250</v>
      </c>
      <c r="I46" s="149" t="s">
        <v>618</v>
      </c>
      <c r="J46" s="149" t="s">
        <v>250</v>
      </c>
      <c r="K46" s="149" t="s">
        <v>618</v>
      </c>
    </row>
    <row r="47" spans="1:2" ht="27" customHeight="1">
      <c r="A47" s="66" t="s">
        <v>633</v>
      </c>
      <c r="B47" s="65"/>
    </row>
    <row r="48" spans="1:2" ht="27" customHeight="1">
      <c r="A48" s="66"/>
      <c r="B48" s="68" t="s">
        <v>201</v>
      </c>
    </row>
    <row r="49" spans="1:3" ht="27" customHeight="1">
      <c r="A49" s="38">
        <v>13</v>
      </c>
      <c r="B49" s="45" t="s">
        <v>822</v>
      </c>
      <c r="C49" s="40" t="s">
        <v>824</v>
      </c>
    </row>
    <row r="50" spans="2:11" ht="27" customHeight="1">
      <c r="B50" s="15" t="s">
        <v>757</v>
      </c>
      <c r="C50" s="40" t="s">
        <v>823</v>
      </c>
      <c r="D50" s="71">
        <v>125000</v>
      </c>
      <c r="E50" s="71">
        <v>125000</v>
      </c>
      <c r="F50" s="26">
        <v>19.5</v>
      </c>
      <c r="G50" s="26">
        <v>19.5</v>
      </c>
      <c r="H50" s="27">
        <v>24375000</v>
      </c>
      <c r="I50" s="27">
        <v>24375000</v>
      </c>
      <c r="J50" s="48">
        <v>0</v>
      </c>
      <c r="K50" s="48">
        <v>0</v>
      </c>
    </row>
    <row r="51" spans="1:11" ht="27" customHeight="1">
      <c r="A51" s="38">
        <v>14</v>
      </c>
      <c r="B51" s="45" t="s">
        <v>825</v>
      </c>
      <c r="C51" s="40"/>
      <c r="D51" s="71"/>
      <c r="E51" s="71"/>
      <c r="F51" s="26"/>
      <c r="G51" s="26"/>
      <c r="H51" s="27"/>
      <c r="I51" s="27"/>
      <c r="J51" s="48"/>
      <c r="K51" s="48"/>
    </row>
    <row r="52" spans="2:11" ht="27" customHeight="1">
      <c r="B52" s="15" t="s">
        <v>757</v>
      </c>
      <c r="C52" s="40" t="s">
        <v>821</v>
      </c>
      <c r="D52" s="71">
        <v>88000</v>
      </c>
      <c r="E52" s="71">
        <v>88000</v>
      </c>
      <c r="F52" s="26">
        <v>9.4</v>
      </c>
      <c r="G52" s="26">
        <v>9.4</v>
      </c>
      <c r="H52" s="27">
        <v>10858400</v>
      </c>
      <c r="I52" s="27">
        <v>10858400</v>
      </c>
      <c r="J52" s="48">
        <v>0</v>
      </c>
      <c r="K52" s="48">
        <v>0</v>
      </c>
    </row>
    <row r="53" spans="1:11" ht="27" customHeight="1">
      <c r="A53" s="38">
        <v>15</v>
      </c>
      <c r="B53" s="45" t="s">
        <v>604</v>
      </c>
      <c r="C53" s="40"/>
      <c r="D53" s="71">
        <v>31565</v>
      </c>
      <c r="E53" s="71">
        <v>31565</v>
      </c>
      <c r="F53" s="26">
        <v>19</v>
      </c>
      <c r="G53" s="26">
        <v>19</v>
      </c>
      <c r="H53" s="27">
        <v>6696550</v>
      </c>
      <c r="I53" s="27">
        <v>6696550</v>
      </c>
      <c r="J53" s="48">
        <v>0</v>
      </c>
      <c r="K53" s="48">
        <v>0</v>
      </c>
    </row>
    <row r="54" spans="1:11" ht="27" customHeight="1">
      <c r="A54" s="38">
        <v>16</v>
      </c>
      <c r="B54" s="45" t="s">
        <v>476</v>
      </c>
      <c r="D54" s="71"/>
      <c r="E54" s="71"/>
      <c r="F54" s="26"/>
      <c r="G54" s="26"/>
      <c r="H54" s="27"/>
      <c r="I54" s="27"/>
      <c r="J54" s="48"/>
      <c r="K54" s="48"/>
    </row>
    <row r="55" spans="2:11" ht="27" customHeight="1">
      <c r="B55" s="45" t="s">
        <v>32</v>
      </c>
      <c r="C55" s="40" t="s">
        <v>126</v>
      </c>
      <c r="D55" s="72" t="s">
        <v>722</v>
      </c>
      <c r="E55" s="72" t="s">
        <v>722</v>
      </c>
      <c r="F55" s="26">
        <v>7.5</v>
      </c>
      <c r="G55" s="26">
        <v>7.5</v>
      </c>
      <c r="H55" s="27">
        <v>6124200</v>
      </c>
      <c r="I55" s="27">
        <v>6124200</v>
      </c>
      <c r="J55" s="48">
        <v>0</v>
      </c>
      <c r="K55" s="48">
        <v>0</v>
      </c>
    </row>
    <row r="56" spans="1:11" ht="27" customHeight="1">
      <c r="A56" s="38">
        <v>17</v>
      </c>
      <c r="B56" s="45" t="s">
        <v>826</v>
      </c>
      <c r="C56" s="40"/>
      <c r="D56" s="71"/>
      <c r="E56" s="71"/>
      <c r="F56" s="26"/>
      <c r="G56" s="26"/>
      <c r="H56" s="27"/>
      <c r="I56" s="27"/>
      <c r="J56" s="48"/>
      <c r="K56" s="48"/>
    </row>
    <row r="57" spans="2:11" ht="27" customHeight="1">
      <c r="B57" s="15" t="s">
        <v>757</v>
      </c>
      <c r="C57" s="40" t="s">
        <v>836</v>
      </c>
      <c r="D57" s="71">
        <v>20000</v>
      </c>
      <c r="E57" s="71">
        <v>20000</v>
      </c>
      <c r="F57" s="26">
        <v>19</v>
      </c>
      <c r="G57" s="26">
        <v>19</v>
      </c>
      <c r="H57" s="27">
        <v>3800000</v>
      </c>
      <c r="I57" s="27">
        <v>3800000</v>
      </c>
      <c r="J57" s="48">
        <v>0</v>
      </c>
      <c r="K57" s="48">
        <v>0</v>
      </c>
    </row>
    <row r="58" spans="1:9" ht="27" customHeight="1">
      <c r="A58" s="38">
        <v>18</v>
      </c>
      <c r="B58" s="45" t="s">
        <v>827</v>
      </c>
      <c r="C58" s="40"/>
      <c r="D58" s="71"/>
      <c r="E58" s="71"/>
      <c r="F58" s="26"/>
      <c r="G58" s="26"/>
      <c r="H58" s="27"/>
      <c r="I58" s="27"/>
    </row>
    <row r="59" spans="2:11" ht="27" customHeight="1">
      <c r="B59" s="15" t="s">
        <v>757</v>
      </c>
      <c r="C59" s="40" t="s">
        <v>783</v>
      </c>
      <c r="D59" s="71">
        <v>30000</v>
      </c>
      <c r="E59" s="71">
        <v>30000</v>
      </c>
      <c r="F59" s="26">
        <v>15</v>
      </c>
      <c r="G59" s="26">
        <v>15</v>
      </c>
      <c r="H59" s="27">
        <v>4500000</v>
      </c>
      <c r="I59" s="27">
        <v>4500000</v>
      </c>
      <c r="J59" s="48">
        <v>0</v>
      </c>
      <c r="K59" s="48">
        <v>0</v>
      </c>
    </row>
    <row r="60" spans="1:11" ht="27" customHeight="1">
      <c r="A60" s="38">
        <v>19</v>
      </c>
      <c r="B60" s="45" t="s">
        <v>202</v>
      </c>
      <c r="C60" s="40" t="s">
        <v>837</v>
      </c>
      <c r="D60" s="71">
        <v>300000</v>
      </c>
      <c r="E60" s="71">
        <v>300000</v>
      </c>
      <c r="F60" s="26">
        <v>19.33</v>
      </c>
      <c r="G60" s="26">
        <v>19.33</v>
      </c>
      <c r="H60" s="27">
        <v>58000000</v>
      </c>
      <c r="I60" s="27">
        <v>58000000</v>
      </c>
      <c r="J60" s="27">
        <v>0</v>
      </c>
      <c r="K60" s="27">
        <v>0</v>
      </c>
    </row>
    <row r="61" spans="1:11" ht="27" customHeight="1">
      <c r="A61" s="38">
        <v>20</v>
      </c>
      <c r="B61" s="46" t="s">
        <v>828</v>
      </c>
      <c r="C61" s="40" t="s">
        <v>838</v>
      </c>
      <c r="D61" s="71"/>
      <c r="E61" s="71"/>
      <c r="F61" s="26"/>
      <c r="G61" s="26"/>
      <c r="H61" s="27"/>
      <c r="I61" s="27"/>
      <c r="J61" s="27"/>
      <c r="K61" s="27"/>
    </row>
    <row r="62" spans="2:11" ht="27" customHeight="1">
      <c r="B62" s="15" t="s">
        <v>757</v>
      </c>
      <c r="C62" s="25" t="s">
        <v>753</v>
      </c>
      <c r="D62" s="71">
        <v>30000</v>
      </c>
      <c r="E62" s="71">
        <v>30000</v>
      </c>
      <c r="F62" s="26">
        <v>15</v>
      </c>
      <c r="G62" s="26">
        <v>15</v>
      </c>
      <c r="H62" s="27">
        <v>4500000</v>
      </c>
      <c r="I62" s="27">
        <v>4500000</v>
      </c>
      <c r="J62" s="27">
        <v>0</v>
      </c>
      <c r="K62" s="27">
        <v>0</v>
      </c>
    </row>
    <row r="63" spans="1:11" ht="27" customHeight="1">
      <c r="A63" s="38">
        <v>21</v>
      </c>
      <c r="B63" s="46" t="s">
        <v>203</v>
      </c>
      <c r="C63" s="25" t="s">
        <v>839</v>
      </c>
      <c r="D63" s="71">
        <v>100000</v>
      </c>
      <c r="E63" s="71">
        <v>100000</v>
      </c>
      <c r="F63" s="26">
        <v>15</v>
      </c>
      <c r="G63" s="26">
        <v>15</v>
      </c>
      <c r="H63" s="27">
        <v>15000000</v>
      </c>
      <c r="I63" s="27">
        <v>15000000</v>
      </c>
      <c r="J63" s="27">
        <v>0</v>
      </c>
      <c r="K63" s="27">
        <v>0</v>
      </c>
    </row>
    <row r="64" spans="1:11" ht="27" customHeight="1">
      <c r="A64" s="38">
        <v>22</v>
      </c>
      <c r="B64" s="46" t="s">
        <v>204</v>
      </c>
      <c r="C64" s="47" t="s">
        <v>840</v>
      </c>
      <c r="D64" s="71">
        <v>28000</v>
      </c>
      <c r="E64" s="71">
        <v>28000</v>
      </c>
      <c r="F64" s="26">
        <v>9</v>
      </c>
      <c r="G64" s="26">
        <v>9</v>
      </c>
      <c r="H64" s="27">
        <v>2521000</v>
      </c>
      <c r="I64" s="27">
        <v>2521000</v>
      </c>
      <c r="J64" s="27">
        <v>378150</v>
      </c>
      <c r="K64" s="27">
        <v>378150</v>
      </c>
    </row>
    <row r="65" spans="1:11" ht="27" customHeight="1">
      <c r="A65" s="38">
        <v>23</v>
      </c>
      <c r="B65" s="46" t="s">
        <v>829</v>
      </c>
      <c r="D65" s="71"/>
      <c r="E65" s="71"/>
      <c r="J65" s="48"/>
      <c r="K65" s="48"/>
    </row>
    <row r="66" spans="1:11" ht="27" customHeight="1">
      <c r="A66" s="38"/>
      <c r="B66" s="15" t="s">
        <v>830</v>
      </c>
      <c r="C66" s="25" t="s">
        <v>841</v>
      </c>
      <c r="D66" s="71">
        <v>50000</v>
      </c>
      <c r="E66" s="71">
        <v>50000</v>
      </c>
      <c r="F66" s="26">
        <v>14</v>
      </c>
      <c r="G66" s="26">
        <v>14</v>
      </c>
      <c r="H66" s="27">
        <v>7000000</v>
      </c>
      <c r="I66" s="27">
        <v>7000000</v>
      </c>
      <c r="J66" s="27">
        <v>1400000</v>
      </c>
      <c r="K66" s="27">
        <v>840000</v>
      </c>
    </row>
    <row r="67" spans="1:11" ht="27" customHeight="1">
      <c r="A67" s="38">
        <v>24</v>
      </c>
      <c r="B67" s="46" t="s">
        <v>831</v>
      </c>
      <c r="C67" s="25" t="s">
        <v>824</v>
      </c>
      <c r="D67" s="71"/>
      <c r="E67" s="71"/>
      <c r="F67" s="26"/>
      <c r="G67" s="26"/>
      <c r="H67" s="27"/>
      <c r="I67" s="27"/>
      <c r="J67" s="48"/>
      <c r="K67" s="48"/>
    </row>
    <row r="68" spans="2:11" ht="27" customHeight="1">
      <c r="B68" s="15" t="s">
        <v>757</v>
      </c>
      <c r="C68" s="25" t="s">
        <v>823</v>
      </c>
      <c r="D68" s="71">
        <v>180000</v>
      </c>
      <c r="E68" s="71">
        <v>180000</v>
      </c>
      <c r="F68" s="26">
        <v>12.5</v>
      </c>
      <c r="G68" s="26">
        <v>12.5</v>
      </c>
      <c r="H68" s="27">
        <v>22500000</v>
      </c>
      <c r="I68" s="27">
        <v>22500000</v>
      </c>
      <c r="J68" s="48">
        <v>0</v>
      </c>
      <c r="K68" s="48">
        <v>0</v>
      </c>
    </row>
    <row r="69" spans="1:11" ht="27" customHeight="1">
      <c r="A69" s="38">
        <v>25</v>
      </c>
      <c r="B69" s="46" t="s">
        <v>205</v>
      </c>
      <c r="C69" s="47" t="s">
        <v>453</v>
      </c>
      <c r="D69" s="71">
        <v>180000</v>
      </c>
      <c r="E69" s="71">
        <v>180000</v>
      </c>
      <c r="F69" s="26">
        <v>11</v>
      </c>
      <c r="G69" s="26">
        <v>11</v>
      </c>
      <c r="H69" s="27">
        <v>19800000</v>
      </c>
      <c r="I69" s="27">
        <v>19800000</v>
      </c>
      <c r="J69" s="27">
        <v>1584000</v>
      </c>
      <c r="K69" s="27">
        <v>2970000</v>
      </c>
    </row>
    <row r="70" spans="1:5" ht="27" customHeight="1">
      <c r="A70" s="38">
        <v>26</v>
      </c>
      <c r="B70" s="46" t="s">
        <v>832</v>
      </c>
      <c r="D70" s="71"/>
      <c r="E70" s="71"/>
    </row>
    <row r="71" spans="1:5" ht="27" customHeight="1">
      <c r="A71" s="38"/>
      <c r="B71" s="15" t="s">
        <v>833</v>
      </c>
      <c r="D71" s="71"/>
      <c r="E71" s="71"/>
    </row>
    <row r="72" spans="1:11" ht="27" customHeight="1">
      <c r="A72" s="38"/>
      <c r="B72" s="15" t="s">
        <v>757</v>
      </c>
      <c r="C72" s="25" t="s">
        <v>374</v>
      </c>
      <c r="D72" s="71">
        <v>50000</v>
      </c>
      <c r="E72" s="71">
        <v>50000</v>
      </c>
      <c r="F72" s="26">
        <v>10</v>
      </c>
      <c r="G72" s="26">
        <v>10</v>
      </c>
      <c r="H72" s="27">
        <v>5150406.14</v>
      </c>
      <c r="I72" s="27">
        <v>5150406.14</v>
      </c>
      <c r="J72" s="27">
        <v>500000</v>
      </c>
      <c r="K72" s="27">
        <v>500000</v>
      </c>
    </row>
    <row r="73" spans="1:11" ht="27" customHeight="1">
      <c r="A73" s="38">
        <v>27</v>
      </c>
      <c r="B73" s="46" t="s">
        <v>716</v>
      </c>
      <c r="C73" s="25" t="s">
        <v>454</v>
      </c>
      <c r="D73" s="71">
        <v>10000</v>
      </c>
      <c r="E73" s="71">
        <v>10000</v>
      </c>
      <c r="F73" s="26">
        <v>10</v>
      </c>
      <c r="G73" s="26">
        <v>10</v>
      </c>
      <c r="H73" s="27">
        <v>1000000</v>
      </c>
      <c r="I73" s="27">
        <v>1000000</v>
      </c>
      <c r="J73" s="48">
        <v>0</v>
      </c>
      <c r="K73" s="48">
        <v>0</v>
      </c>
    </row>
    <row r="74" spans="3:9" ht="27" customHeight="1">
      <c r="C74" s="25"/>
      <c r="D74" s="71"/>
      <c r="E74" s="71"/>
      <c r="F74" s="26"/>
      <c r="G74" s="26"/>
      <c r="H74" s="27"/>
      <c r="I74" s="27"/>
    </row>
    <row r="75" spans="1:11" ht="27" customHeight="1">
      <c r="A75" s="315" t="s">
        <v>737</v>
      </c>
      <c r="B75" s="315"/>
      <c r="C75" s="315"/>
      <c r="D75" s="315"/>
      <c r="E75" s="315"/>
      <c r="F75" s="315"/>
      <c r="G75" s="315"/>
      <c r="H75" s="315"/>
      <c r="I75" s="315"/>
      <c r="J75" s="315"/>
      <c r="K75" s="315"/>
    </row>
    <row r="76" ht="27" customHeight="1">
      <c r="B76" s="65"/>
    </row>
    <row r="77" spans="1:9" ht="27" customHeight="1">
      <c r="A77" s="69" t="s">
        <v>634</v>
      </c>
      <c r="B77" s="46"/>
      <c r="C77" s="25"/>
      <c r="F77" s="26"/>
      <c r="G77" s="26"/>
      <c r="H77" s="27"/>
      <c r="I77" s="27"/>
    </row>
    <row r="78" spans="1:11" ht="27" customHeight="1">
      <c r="A78" s="29" t="s">
        <v>119</v>
      </c>
      <c r="B78" s="53" t="s">
        <v>695</v>
      </c>
      <c r="C78" s="54" t="s">
        <v>748</v>
      </c>
      <c r="D78" s="314" t="s">
        <v>598</v>
      </c>
      <c r="E78" s="314"/>
      <c r="F78" s="314" t="s">
        <v>600</v>
      </c>
      <c r="G78" s="314"/>
      <c r="H78" s="309" t="s">
        <v>121</v>
      </c>
      <c r="I78" s="309"/>
      <c r="J78" s="309" t="s">
        <v>122</v>
      </c>
      <c r="K78" s="309"/>
    </row>
    <row r="79" spans="1:11" ht="27" customHeight="1">
      <c r="A79" s="41"/>
      <c r="B79" s="55"/>
      <c r="C79" s="56" t="s">
        <v>749</v>
      </c>
      <c r="D79" s="316" t="s">
        <v>124</v>
      </c>
      <c r="E79" s="316"/>
      <c r="F79" s="316" t="s">
        <v>432</v>
      </c>
      <c r="G79" s="316"/>
      <c r="H79" s="312" t="s">
        <v>123</v>
      </c>
      <c r="I79" s="312"/>
      <c r="J79" s="312" t="s">
        <v>123</v>
      </c>
      <c r="K79" s="312"/>
    </row>
    <row r="80" spans="1:11" s="82" customFormat="1" ht="27" customHeight="1">
      <c r="A80" s="78"/>
      <c r="B80" s="79"/>
      <c r="C80" s="80"/>
      <c r="D80" s="149" t="s">
        <v>250</v>
      </c>
      <c r="E80" s="149" t="s">
        <v>618</v>
      </c>
      <c r="F80" s="149" t="s">
        <v>250</v>
      </c>
      <c r="G80" s="149" t="s">
        <v>618</v>
      </c>
      <c r="H80" s="149" t="s">
        <v>250</v>
      </c>
      <c r="I80" s="149" t="s">
        <v>618</v>
      </c>
      <c r="J80" s="149" t="s">
        <v>250</v>
      </c>
      <c r="K80" s="149" t="s">
        <v>618</v>
      </c>
    </row>
    <row r="81" spans="1:11" ht="27" customHeight="1">
      <c r="A81" s="38">
        <v>28</v>
      </c>
      <c r="B81" s="46" t="s">
        <v>206</v>
      </c>
      <c r="C81" s="25" t="s">
        <v>455</v>
      </c>
      <c r="D81" s="71">
        <v>30000</v>
      </c>
      <c r="E81" s="71">
        <v>30000</v>
      </c>
      <c r="F81" s="26">
        <v>1.67</v>
      </c>
      <c r="G81" s="26">
        <v>1.67</v>
      </c>
      <c r="H81" s="27">
        <v>500000</v>
      </c>
      <c r="I81" s="27">
        <v>500000</v>
      </c>
      <c r="J81" s="48">
        <v>0</v>
      </c>
      <c r="K81" s="48">
        <v>0</v>
      </c>
    </row>
    <row r="82" spans="1:11" ht="27" customHeight="1">
      <c r="A82" s="38">
        <v>29</v>
      </c>
      <c r="B82" s="46" t="s">
        <v>207</v>
      </c>
      <c r="C82" s="25" t="s">
        <v>126</v>
      </c>
      <c r="D82" s="71">
        <v>30000</v>
      </c>
      <c r="E82" s="71">
        <v>30000</v>
      </c>
      <c r="F82" s="26">
        <v>10</v>
      </c>
      <c r="G82" s="26">
        <v>10</v>
      </c>
      <c r="H82" s="27">
        <v>3000000</v>
      </c>
      <c r="I82" s="27">
        <v>3000000</v>
      </c>
      <c r="J82" s="48">
        <v>300000</v>
      </c>
      <c r="K82" s="48">
        <v>0</v>
      </c>
    </row>
    <row r="83" spans="1:5" ht="27" customHeight="1">
      <c r="A83" s="38">
        <v>30</v>
      </c>
      <c r="B83" s="46" t="s">
        <v>834</v>
      </c>
      <c r="C83" s="25" t="s">
        <v>843</v>
      </c>
      <c r="D83" s="71"/>
      <c r="E83" s="71"/>
    </row>
    <row r="84" spans="1:11" ht="27" customHeight="1">
      <c r="A84" s="38"/>
      <c r="B84" s="15" t="s">
        <v>835</v>
      </c>
      <c r="C84" s="25" t="s">
        <v>784</v>
      </c>
      <c r="D84" s="71">
        <v>80000</v>
      </c>
      <c r="E84" s="71">
        <v>80000</v>
      </c>
      <c r="F84" s="26">
        <v>9.75</v>
      </c>
      <c r="G84" s="26">
        <v>9.75</v>
      </c>
      <c r="H84" s="27">
        <v>7800000</v>
      </c>
      <c r="I84" s="27">
        <v>7800000</v>
      </c>
      <c r="J84" s="48">
        <v>0</v>
      </c>
      <c r="K84" s="48">
        <v>0</v>
      </c>
    </row>
    <row r="85" spans="1:11" ht="27" customHeight="1">
      <c r="A85" s="38">
        <v>31</v>
      </c>
      <c r="B85" s="46" t="s">
        <v>208</v>
      </c>
      <c r="C85" s="25" t="s">
        <v>844</v>
      </c>
      <c r="D85" s="71">
        <v>145000</v>
      </c>
      <c r="E85" s="71">
        <v>145000</v>
      </c>
      <c r="F85" s="26">
        <v>9</v>
      </c>
      <c r="G85" s="26">
        <v>9</v>
      </c>
      <c r="H85" s="27">
        <v>13050000</v>
      </c>
      <c r="I85" s="27">
        <v>13050000</v>
      </c>
      <c r="J85" s="48">
        <v>0</v>
      </c>
      <c r="K85" s="48">
        <v>0</v>
      </c>
    </row>
    <row r="86" spans="1:11" ht="27" customHeight="1">
      <c r="A86" s="38">
        <v>32</v>
      </c>
      <c r="B86" s="46" t="s">
        <v>723</v>
      </c>
      <c r="C86" s="25" t="s">
        <v>845</v>
      </c>
      <c r="D86" s="71">
        <v>20000</v>
      </c>
      <c r="E86" s="71">
        <v>20000</v>
      </c>
      <c r="F86" s="26">
        <v>3.38</v>
      </c>
      <c r="G86" s="26">
        <v>3.38</v>
      </c>
      <c r="H86" s="27">
        <v>2700000</v>
      </c>
      <c r="I86" s="27">
        <v>2700000</v>
      </c>
      <c r="J86" s="48">
        <v>135000</v>
      </c>
      <c r="K86" s="48">
        <v>101250</v>
      </c>
    </row>
    <row r="87" spans="1:7" ht="27" customHeight="1">
      <c r="A87" s="38">
        <v>33</v>
      </c>
      <c r="B87" s="46" t="s">
        <v>847</v>
      </c>
      <c r="C87" s="25" t="s">
        <v>838</v>
      </c>
      <c r="D87" s="71"/>
      <c r="E87" s="71"/>
      <c r="F87" s="26"/>
      <c r="G87" s="26"/>
    </row>
    <row r="88" spans="1:11" ht="27" customHeight="1">
      <c r="A88" s="38"/>
      <c r="B88" s="15" t="s">
        <v>848</v>
      </c>
      <c r="C88" s="25" t="s">
        <v>857</v>
      </c>
      <c r="D88" s="71">
        <v>120000</v>
      </c>
      <c r="E88" s="71">
        <v>120000</v>
      </c>
      <c r="F88" s="26">
        <v>15.6</v>
      </c>
      <c r="G88" s="26">
        <v>15.6</v>
      </c>
      <c r="H88" s="27">
        <v>18720000</v>
      </c>
      <c r="I88" s="27">
        <v>18720000</v>
      </c>
      <c r="J88" s="48">
        <v>1872000</v>
      </c>
      <c r="K88" s="48">
        <v>3744000</v>
      </c>
    </row>
    <row r="89" spans="1:11" ht="27" customHeight="1">
      <c r="A89" s="38">
        <v>34</v>
      </c>
      <c r="B89" s="46" t="s">
        <v>209</v>
      </c>
      <c r="C89" s="25" t="s">
        <v>784</v>
      </c>
      <c r="D89" s="139">
        <v>0</v>
      </c>
      <c r="E89" s="139">
        <v>0</v>
      </c>
      <c r="F89" s="26">
        <v>0</v>
      </c>
      <c r="G89" s="26">
        <v>0</v>
      </c>
      <c r="H89" s="27">
        <v>0</v>
      </c>
      <c r="I89" s="27">
        <v>0</v>
      </c>
      <c r="J89" s="48">
        <v>0</v>
      </c>
      <c r="K89" s="48">
        <v>6893901</v>
      </c>
    </row>
    <row r="90" spans="1:9" ht="27" customHeight="1">
      <c r="A90" s="38">
        <v>35</v>
      </c>
      <c r="B90" s="46" t="s">
        <v>849</v>
      </c>
      <c r="C90" s="25"/>
      <c r="D90" s="71"/>
      <c r="E90" s="71"/>
      <c r="F90" s="26"/>
      <c r="G90" s="26"/>
      <c r="H90" s="27"/>
      <c r="I90" s="27"/>
    </row>
    <row r="91" spans="2:11" ht="27" customHeight="1">
      <c r="B91" s="15" t="s">
        <v>757</v>
      </c>
      <c r="C91" s="25" t="s">
        <v>456</v>
      </c>
      <c r="D91" s="71">
        <v>40000</v>
      </c>
      <c r="E91" s="71">
        <v>40000</v>
      </c>
      <c r="F91" s="26">
        <v>5.63</v>
      </c>
      <c r="G91" s="26">
        <v>5.63</v>
      </c>
      <c r="H91" s="27">
        <v>3000000</v>
      </c>
      <c r="I91" s="27">
        <v>3000000</v>
      </c>
      <c r="J91" s="48">
        <v>0</v>
      </c>
      <c r="K91" s="48">
        <v>0</v>
      </c>
    </row>
    <row r="92" spans="1:11" ht="27" customHeight="1">
      <c r="A92" s="38">
        <v>36</v>
      </c>
      <c r="B92" s="46" t="s">
        <v>210</v>
      </c>
      <c r="C92" s="25" t="s">
        <v>147</v>
      </c>
      <c r="D92" s="71">
        <v>20000</v>
      </c>
      <c r="E92" s="71">
        <v>20000</v>
      </c>
      <c r="F92" s="26">
        <v>7.22</v>
      </c>
      <c r="G92" s="26">
        <v>7.22</v>
      </c>
      <c r="H92" s="27">
        <v>1444300</v>
      </c>
      <c r="I92" s="27">
        <v>1444300</v>
      </c>
      <c r="J92" s="48">
        <v>0</v>
      </c>
      <c r="K92" s="48">
        <v>0</v>
      </c>
    </row>
    <row r="93" spans="1:9" ht="27" customHeight="1">
      <c r="A93" s="38">
        <v>37</v>
      </c>
      <c r="B93" s="46" t="s">
        <v>850</v>
      </c>
      <c r="C93" s="25"/>
      <c r="D93" s="71"/>
      <c r="E93" s="71"/>
      <c r="F93" s="26"/>
      <c r="G93" s="26"/>
      <c r="H93" s="27"/>
      <c r="I93" s="27"/>
    </row>
    <row r="94" spans="2:11" ht="27" customHeight="1">
      <c r="B94" s="15" t="s">
        <v>757</v>
      </c>
      <c r="C94" s="25" t="s">
        <v>858</v>
      </c>
      <c r="D94" s="71">
        <v>10000</v>
      </c>
      <c r="E94" s="71">
        <v>10000</v>
      </c>
      <c r="F94" s="26">
        <v>3.5</v>
      </c>
      <c r="G94" s="26">
        <v>3.5</v>
      </c>
      <c r="H94" s="27">
        <v>1435000</v>
      </c>
      <c r="I94" s="27">
        <v>1435000</v>
      </c>
      <c r="J94" s="48">
        <v>122500</v>
      </c>
      <c r="K94" s="48">
        <v>105000</v>
      </c>
    </row>
    <row r="95" spans="1:5" ht="27" customHeight="1">
      <c r="A95" s="38">
        <v>38</v>
      </c>
      <c r="B95" s="46" t="s">
        <v>851</v>
      </c>
      <c r="D95" s="71"/>
      <c r="E95" s="71"/>
    </row>
    <row r="96" spans="1:11" ht="27" customHeight="1">
      <c r="A96" s="38"/>
      <c r="B96" s="15" t="s">
        <v>757</v>
      </c>
      <c r="C96" s="25" t="s">
        <v>0</v>
      </c>
      <c r="D96" s="71">
        <v>100000</v>
      </c>
      <c r="E96" s="71">
        <v>100000</v>
      </c>
      <c r="F96" s="26">
        <v>12</v>
      </c>
      <c r="G96" s="26">
        <v>12</v>
      </c>
      <c r="H96" s="27">
        <v>11999900</v>
      </c>
      <c r="I96" s="27">
        <v>11999900</v>
      </c>
      <c r="J96" s="48">
        <v>2399980</v>
      </c>
      <c r="K96" s="48">
        <v>2399980</v>
      </c>
    </row>
    <row r="97" spans="1:9" ht="27" customHeight="1">
      <c r="A97" s="38">
        <v>39</v>
      </c>
      <c r="B97" s="46" t="s">
        <v>852</v>
      </c>
      <c r="C97" s="25" t="s">
        <v>1</v>
      </c>
      <c r="D97" s="71"/>
      <c r="E97" s="71"/>
      <c r="F97" s="26"/>
      <c r="G97" s="26"/>
      <c r="H97" s="27"/>
      <c r="I97" s="27"/>
    </row>
    <row r="98" spans="2:11" ht="27" customHeight="1">
      <c r="B98" s="15" t="s">
        <v>757</v>
      </c>
      <c r="C98" s="25" t="s">
        <v>753</v>
      </c>
      <c r="D98" s="71">
        <v>20000</v>
      </c>
      <c r="E98" s="71">
        <v>20000</v>
      </c>
      <c r="F98" s="26">
        <v>5.42</v>
      </c>
      <c r="G98" s="26">
        <v>5.42</v>
      </c>
      <c r="H98" s="27">
        <v>1083200</v>
      </c>
      <c r="I98" s="27">
        <v>1083200</v>
      </c>
      <c r="J98" s="48">
        <v>0</v>
      </c>
      <c r="K98" s="48">
        <v>0</v>
      </c>
    </row>
    <row r="99" spans="1:9" ht="27" customHeight="1">
      <c r="A99" s="38">
        <v>40</v>
      </c>
      <c r="B99" s="46" t="s">
        <v>486</v>
      </c>
      <c r="C99" s="25" t="s">
        <v>838</v>
      </c>
      <c r="D99" s="71"/>
      <c r="E99" s="71"/>
      <c r="F99" s="26"/>
      <c r="G99" s="26"/>
      <c r="H99" s="27"/>
      <c r="I99" s="27"/>
    </row>
    <row r="100" spans="2:11" ht="27" customHeight="1">
      <c r="B100" s="15" t="s">
        <v>757</v>
      </c>
      <c r="C100" s="25" t="s">
        <v>753</v>
      </c>
      <c r="D100" s="71">
        <v>130000</v>
      </c>
      <c r="E100" s="71">
        <v>130000</v>
      </c>
      <c r="F100" s="26">
        <v>3.85</v>
      </c>
      <c r="G100" s="26">
        <v>3.85</v>
      </c>
      <c r="H100" s="27">
        <v>5000000</v>
      </c>
      <c r="I100" s="27">
        <v>5000000</v>
      </c>
      <c r="J100" s="48">
        <v>0</v>
      </c>
      <c r="K100" s="48">
        <v>0</v>
      </c>
    </row>
    <row r="101" spans="1:11" ht="27" customHeight="1">
      <c r="A101" s="38">
        <v>41</v>
      </c>
      <c r="B101" s="46" t="s">
        <v>211</v>
      </c>
      <c r="C101" s="25" t="s">
        <v>2</v>
      </c>
      <c r="D101" s="71">
        <v>20000</v>
      </c>
      <c r="E101" s="71">
        <v>20000</v>
      </c>
      <c r="F101" s="26">
        <v>10</v>
      </c>
      <c r="G101" s="26">
        <v>10</v>
      </c>
      <c r="H101" s="27">
        <v>2000000</v>
      </c>
      <c r="I101" s="27">
        <v>2000000</v>
      </c>
      <c r="J101" s="48">
        <v>0</v>
      </c>
      <c r="K101" s="48">
        <v>0</v>
      </c>
    </row>
    <row r="102" spans="1:9" ht="27" customHeight="1">
      <c r="A102" s="38">
        <v>42</v>
      </c>
      <c r="B102" s="46" t="s">
        <v>853</v>
      </c>
      <c r="C102" s="25"/>
      <c r="D102" s="71"/>
      <c r="E102" s="71"/>
      <c r="F102" s="26"/>
      <c r="G102" s="26"/>
      <c r="H102" s="27"/>
      <c r="I102" s="27"/>
    </row>
    <row r="103" spans="2:11" ht="27" customHeight="1">
      <c r="B103" s="15" t="s">
        <v>757</v>
      </c>
      <c r="C103" s="25" t="s">
        <v>3</v>
      </c>
      <c r="D103" s="71">
        <v>396146</v>
      </c>
      <c r="E103" s="71">
        <v>396146</v>
      </c>
      <c r="F103" s="26">
        <v>1.03</v>
      </c>
      <c r="G103" s="26">
        <v>1.03</v>
      </c>
      <c r="H103" s="27">
        <f>4062500+12187500</f>
        <v>16250000</v>
      </c>
      <c r="I103" s="27">
        <f>4062500+12187500</f>
        <v>16250000</v>
      </c>
      <c r="J103" s="48">
        <v>0</v>
      </c>
      <c r="K103" s="48">
        <v>0</v>
      </c>
    </row>
    <row r="104" spans="1:11" ht="27" customHeight="1">
      <c r="A104" s="38">
        <v>43</v>
      </c>
      <c r="B104" s="46" t="s">
        <v>212</v>
      </c>
      <c r="C104" s="47" t="s">
        <v>457</v>
      </c>
      <c r="D104" s="71">
        <v>780000</v>
      </c>
      <c r="E104" s="71">
        <v>780000</v>
      </c>
      <c r="F104" s="26">
        <v>0.58</v>
      </c>
      <c r="G104" s="26">
        <v>0.58</v>
      </c>
      <c r="H104" s="27">
        <v>4500000</v>
      </c>
      <c r="I104" s="27">
        <v>4500000</v>
      </c>
      <c r="J104" s="48">
        <v>360000</v>
      </c>
      <c r="K104" s="48">
        <v>360000</v>
      </c>
    </row>
    <row r="105" spans="1:5" ht="27" customHeight="1">
      <c r="A105" s="38">
        <v>44</v>
      </c>
      <c r="B105" s="46" t="s">
        <v>4</v>
      </c>
      <c r="C105" s="40" t="s">
        <v>791</v>
      </c>
      <c r="D105" s="71"/>
      <c r="E105" s="71"/>
    </row>
    <row r="106" spans="1:11" ht="27" customHeight="1">
      <c r="A106" s="38"/>
      <c r="B106" s="15" t="s">
        <v>778</v>
      </c>
      <c r="C106" s="40" t="s">
        <v>792</v>
      </c>
      <c r="D106" s="71">
        <v>65000</v>
      </c>
      <c r="E106" s="71">
        <v>65000</v>
      </c>
      <c r="F106" s="26">
        <v>6.92</v>
      </c>
      <c r="G106" s="26">
        <v>6.92</v>
      </c>
      <c r="H106" s="27">
        <v>4499800</v>
      </c>
      <c r="I106" s="27">
        <v>4499800</v>
      </c>
      <c r="J106" s="27">
        <v>0</v>
      </c>
      <c r="K106" s="27">
        <v>0</v>
      </c>
    </row>
    <row r="107" ht="27" customHeight="1"/>
    <row r="108" spans="1:11" ht="22.5" customHeight="1">
      <c r="A108" s="315" t="s">
        <v>738</v>
      </c>
      <c r="B108" s="315"/>
      <c r="C108" s="315"/>
      <c r="D108" s="315"/>
      <c r="E108" s="315"/>
      <c r="F108" s="315"/>
      <c r="G108" s="315"/>
      <c r="H108" s="315"/>
      <c r="I108" s="315"/>
      <c r="J108" s="315"/>
      <c r="K108" s="315"/>
    </row>
    <row r="109" spans="1:9" ht="22.5" customHeight="1">
      <c r="A109" s="73"/>
      <c r="B109" s="46"/>
      <c r="C109" s="25"/>
      <c r="F109" s="26"/>
      <c r="G109" s="26"/>
      <c r="H109" s="27"/>
      <c r="I109" s="27"/>
    </row>
    <row r="110" spans="1:9" ht="22.5" customHeight="1">
      <c r="A110" s="69" t="s">
        <v>634</v>
      </c>
      <c r="B110" s="46"/>
      <c r="C110" s="25"/>
      <c r="F110" s="26"/>
      <c r="G110" s="26"/>
      <c r="H110" s="27"/>
      <c r="I110" s="27"/>
    </row>
    <row r="111" spans="1:11" ht="22.5" customHeight="1">
      <c r="A111" s="29" t="s">
        <v>119</v>
      </c>
      <c r="B111" s="53" t="s">
        <v>695</v>
      </c>
      <c r="C111" s="54" t="s">
        <v>748</v>
      </c>
      <c r="D111" s="314" t="s">
        <v>598</v>
      </c>
      <c r="E111" s="314"/>
      <c r="F111" s="314" t="s">
        <v>600</v>
      </c>
      <c r="G111" s="314"/>
      <c r="H111" s="309" t="s">
        <v>121</v>
      </c>
      <c r="I111" s="309"/>
      <c r="J111" s="309" t="s">
        <v>122</v>
      </c>
      <c r="K111" s="309"/>
    </row>
    <row r="112" spans="1:11" ht="22.5" customHeight="1">
      <c r="A112" s="41"/>
      <c r="B112" s="55"/>
      <c r="C112" s="56" t="s">
        <v>749</v>
      </c>
      <c r="D112" s="316" t="s">
        <v>124</v>
      </c>
      <c r="E112" s="316"/>
      <c r="F112" s="316" t="s">
        <v>432</v>
      </c>
      <c r="G112" s="316"/>
      <c r="H112" s="312" t="s">
        <v>123</v>
      </c>
      <c r="I112" s="312"/>
      <c r="J112" s="312" t="s">
        <v>123</v>
      </c>
      <c r="K112" s="312"/>
    </row>
    <row r="113" spans="1:11" s="82" customFormat="1" ht="27" customHeight="1">
      <c r="A113" s="78"/>
      <c r="B113" s="79"/>
      <c r="C113" s="80"/>
      <c r="D113" s="149" t="s">
        <v>250</v>
      </c>
      <c r="E113" s="149" t="s">
        <v>618</v>
      </c>
      <c r="F113" s="149" t="s">
        <v>250</v>
      </c>
      <c r="G113" s="149" t="s">
        <v>618</v>
      </c>
      <c r="H113" s="149" t="s">
        <v>250</v>
      </c>
      <c r="I113" s="149" t="s">
        <v>618</v>
      </c>
      <c r="J113" s="149" t="s">
        <v>250</v>
      </c>
      <c r="K113" s="149" t="s">
        <v>618</v>
      </c>
    </row>
    <row r="114" spans="1:5" ht="22.5" customHeight="1">
      <c r="A114" s="38">
        <v>45</v>
      </c>
      <c r="B114" s="46" t="s">
        <v>854</v>
      </c>
      <c r="C114" s="40"/>
      <c r="D114" s="71"/>
      <c r="E114" s="71"/>
    </row>
    <row r="115" spans="1:11" ht="22.5" customHeight="1">
      <c r="A115" s="38"/>
      <c r="B115" s="15" t="s">
        <v>757</v>
      </c>
      <c r="C115" s="40" t="s">
        <v>147</v>
      </c>
      <c r="D115" s="71">
        <v>19752</v>
      </c>
      <c r="E115" s="71">
        <v>19752</v>
      </c>
      <c r="F115" s="26">
        <v>7.5</v>
      </c>
      <c r="G115" s="26">
        <v>7.5</v>
      </c>
      <c r="H115" s="27">
        <v>1505400</v>
      </c>
      <c r="I115" s="27">
        <v>1505400</v>
      </c>
      <c r="J115" s="27">
        <v>0</v>
      </c>
      <c r="K115" s="27">
        <v>0</v>
      </c>
    </row>
    <row r="116" spans="1:11" ht="22.5" customHeight="1">
      <c r="A116" s="38">
        <v>46</v>
      </c>
      <c r="B116" s="46" t="s">
        <v>213</v>
      </c>
      <c r="C116" s="40" t="s">
        <v>768</v>
      </c>
      <c r="D116" s="71">
        <v>10000</v>
      </c>
      <c r="E116" s="71">
        <v>10000</v>
      </c>
      <c r="F116" s="26">
        <v>12</v>
      </c>
      <c r="G116" s="26">
        <v>12</v>
      </c>
      <c r="H116" s="27">
        <v>1200000</v>
      </c>
      <c r="I116" s="27">
        <v>1200000</v>
      </c>
      <c r="J116" s="27">
        <v>720000</v>
      </c>
      <c r="K116" s="27">
        <v>660000</v>
      </c>
    </row>
    <row r="117" spans="1:5" ht="22.5" customHeight="1">
      <c r="A117" s="38">
        <v>47</v>
      </c>
      <c r="B117" s="46" t="s">
        <v>855</v>
      </c>
      <c r="C117" s="40" t="s">
        <v>147</v>
      </c>
      <c r="D117" s="71"/>
      <c r="E117" s="71"/>
    </row>
    <row r="118" spans="1:3" ht="22.5" customHeight="1">
      <c r="A118" s="38"/>
      <c r="B118" s="15" t="s">
        <v>856</v>
      </c>
      <c r="C118" s="40" t="s">
        <v>6</v>
      </c>
    </row>
    <row r="119" spans="1:11" ht="22.5" customHeight="1">
      <c r="A119" s="38"/>
      <c r="B119" s="15" t="s">
        <v>757</v>
      </c>
      <c r="C119" s="40" t="s">
        <v>7</v>
      </c>
      <c r="D119" s="71">
        <v>2500</v>
      </c>
      <c r="E119" s="71">
        <v>2500</v>
      </c>
      <c r="F119" s="26">
        <v>10</v>
      </c>
      <c r="G119" s="26">
        <v>10</v>
      </c>
      <c r="H119" s="27">
        <v>1405685.08</v>
      </c>
      <c r="I119" s="27">
        <v>1405685.08</v>
      </c>
      <c r="J119" s="27">
        <v>0</v>
      </c>
      <c r="K119" s="27">
        <v>0</v>
      </c>
    </row>
    <row r="120" spans="1:5" ht="22.5" customHeight="1">
      <c r="A120" s="38">
        <v>48</v>
      </c>
      <c r="B120" s="46" t="s">
        <v>582</v>
      </c>
      <c r="C120" s="40" t="s">
        <v>8</v>
      </c>
      <c r="D120" s="71"/>
      <c r="E120" s="71"/>
    </row>
    <row r="121" spans="1:11" ht="22.5" customHeight="1">
      <c r="A121" s="38"/>
      <c r="B121" s="15" t="s">
        <v>778</v>
      </c>
      <c r="C121" s="40" t="s">
        <v>9</v>
      </c>
      <c r="D121" s="71">
        <v>35000</v>
      </c>
      <c r="E121" s="71">
        <v>35000</v>
      </c>
      <c r="F121" s="26">
        <v>10</v>
      </c>
      <c r="G121" s="26">
        <v>10</v>
      </c>
      <c r="H121" s="27">
        <v>3500000</v>
      </c>
      <c r="I121" s="27">
        <v>3500000</v>
      </c>
      <c r="J121" s="27">
        <v>0</v>
      </c>
      <c r="K121" s="27">
        <v>6825000</v>
      </c>
    </row>
    <row r="122" spans="1:11" ht="22.5" customHeight="1">
      <c r="A122" s="38">
        <v>49</v>
      </c>
      <c r="B122" s="46" t="s">
        <v>357</v>
      </c>
      <c r="C122" s="40" t="s">
        <v>791</v>
      </c>
      <c r="D122" s="71">
        <v>145000</v>
      </c>
      <c r="E122" s="71">
        <v>145000</v>
      </c>
      <c r="F122" s="26">
        <v>10.52</v>
      </c>
      <c r="G122" s="26">
        <v>10.52</v>
      </c>
      <c r="H122" s="27">
        <v>15250000</v>
      </c>
      <c r="I122" s="27">
        <v>15250000</v>
      </c>
      <c r="J122" s="27">
        <v>0</v>
      </c>
      <c r="K122" s="27">
        <v>0</v>
      </c>
    </row>
    <row r="123" spans="1:5" ht="22.5" customHeight="1">
      <c r="A123" s="38">
        <v>50</v>
      </c>
      <c r="B123" s="46" t="s">
        <v>10</v>
      </c>
      <c r="C123" s="40" t="s">
        <v>459</v>
      </c>
      <c r="D123" s="71"/>
      <c r="E123" s="71"/>
    </row>
    <row r="124" spans="1:11" ht="22.5" customHeight="1">
      <c r="A124" s="38"/>
      <c r="B124" s="15" t="s">
        <v>778</v>
      </c>
      <c r="C124" s="40" t="s">
        <v>458</v>
      </c>
      <c r="D124" s="71">
        <v>15000</v>
      </c>
      <c r="E124" s="71">
        <v>15000</v>
      </c>
      <c r="F124" s="26">
        <v>10</v>
      </c>
      <c r="G124" s="26">
        <v>10</v>
      </c>
      <c r="H124" s="27">
        <v>1500000</v>
      </c>
      <c r="I124" s="27">
        <v>1500000</v>
      </c>
      <c r="J124" s="27">
        <v>0</v>
      </c>
      <c r="K124" s="27">
        <v>0</v>
      </c>
    </row>
    <row r="125" spans="1:5" ht="22.5" customHeight="1">
      <c r="A125" s="38">
        <v>51</v>
      </c>
      <c r="B125" s="46" t="s">
        <v>11</v>
      </c>
      <c r="C125" s="40" t="s">
        <v>17</v>
      </c>
      <c r="D125" s="71"/>
      <c r="E125" s="71"/>
    </row>
    <row r="126" spans="1:11" ht="22.5" customHeight="1">
      <c r="A126" s="38"/>
      <c r="B126" s="15" t="s">
        <v>12</v>
      </c>
      <c r="C126" s="40" t="s">
        <v>18</v>
      </c>
      <c r="D126" s="71">
        <v>31250</v>
      </c>
      <c r="E126" s="71">
        <v>31250</v>
      </c>
      <c r="F126" s="26">
        <v>10</v>
      </c>
      <c r="G126" s="26">
        <v>10</v>
      </c>
      <c r="H126" s="27">
        <v>3125000</v>
      </c>
      <c r="I126" s="27">
        <v>3125000</v>
      </c>
      <c r="J126" s="27">
        <v>0</v>
      </c>
      <c r="K126" s="27">
        <v>0</v>
      </c>
    </row>
    <row r="127" spans="1:5" ht="22.5" customHeight="1">
      <c r="A127" s="38">
        <v>52</v>
      </c>
      <c r="B127" s="46" t="s">
        <v>13</v>
      </c>
      <c r="D127" s="71"/>
      <c r="E127" s="71"/>
    </row>
    <row r="128" spans="1:11" ht="22.5" customHeight="1">
      <c r="A128" s="38"/>
      <c r="B128" s="15" t="s">
        <v>778</v>
      </c>
      <c r="C128" s="40" t="s">
        <v>768</v>
      </c>
      <c r="D128" s="71">
        <v>80000</v>
      </c>
      <c r="E128" s="71">
        <v>80000</v>
      </c>
      <c r="F128" s="26">
        <v>10</v>
      </c>
      <c r="G128" s="26">
        <v>10</v>
      </c>
      <c r="H128" s="27">
        <v>8000000</v>
      </c>
      <c r="I128" s="27">
        <v>8000000</v>
      </c>
      <c r="J128" s="27">
        <v>0</v>
      </c>
      <c r="K128" s="27">
        <v>0</v>
      </c>
    </row>
    <row r="129" spans="1:11" ht="22.5" customHeight="1">
      <c r="A129" s="38">
        <v>53</v>
      </c>
      <c r="B129" s="46" t="s">
        <v>358</v>
      </c>
      <c r="C129" s="40" t="s">
        <v>19</v>
      </c>
      <c r="D129" s="71">
        <v>279800</v>
      </c>
      <c r="E129" s="71">
        <v>279800</v>
      </c>
      <c r="F129" s="27">
        <v>1.25</v>
      </c>
      <c r="G129" s="27">
        <v>1.25</v>
      </c>
      <c r="H129" s="27">
        <v>5789125</v>
      </c>
      <c r="I129" s="27">
        <v>5789125</v>
      </c>
      <c r="J129" s="27">
        <v>0</v>
      </c>
      <c r="K129" s="27">
        <v>0</v>
      </c>
    </row>
    <row r="130" spans="1:5" ht="22.5" customHeight="1">
      <c r="A130" s="38">
        <v>54</v>
      </c>
      <c r="B130" s="46" t="s">
        <v>15</v>
      </c>
      <c r="C130" s="40"/>
      <c r="D130" s="71"/>
      <c r="E130" s="71"/>
    </row>
    <row r="131" spans="1:11" ht="22.5" customHeight="1">
      <c r="A131" s="38"/>
      <c r="B131" s="15" t="s">
        <v>757</v>
      </c>
      <c r="C131" s="40" t="s">
        <v>20</v>
      </c>
      <c r="D131" s="71">
        <v>50000</v>
      </c>
      <c r="E131" s="71">
        <v>50000</v>
      </c>
      <c r="F131" s="26">
        <v>7.5</v>
      </c>
      <c r="G131" s="26">
        <v>7.5</v>
      </c>
      <c r="H131" s="27">
        <v>3749900</v>
      </c>
      <c r="I131" s="27">
        <v>3749900</v>
      </c>
      <c r="J131" s="27">
        <v>0</v>
      </c>
      <c r="K131" s="27">
        <v>0</v>
      </c>
    </row>
    <row r="132" spans="1:5" ht="22.5" customHeight="1">
      <c r="A132" s="38">
        <v>55</v>
      </c>
      <c r="B132" s="46" t="s">
        <v>16</v>
      </c>
      <c r="D132" s="71"/>
      <c r="E132" s="71"/>
    </row>
    <row r="133" spans="1:5" ht="22.5" customHeight="1">
      <c r="A133" s="38"/>
      <c r="B133" s="46" t="s">
        <v>23</v>
      </c>
      <c r="C133" s="40" t="s">
        <v>21</v>
      </c>
      <c r="D133" s="71"/>
      <c r="E133" s="71"/>
    </row>
    <row r="134" spans="1:11" ht="22.5" customHeight="1">
      <c r="A134" s="38"/>
      <c r="B134" s="15" t="s">
        <v>757</v>
      </c>
      <c r="C134" s="40" t="s">
        <v>22</v>
      </c>
      <c r="D134" s="71">
        <v>2000</v>
      </c>
      <c r="E134" s="71">
        <v>2000</v>
      </c>
      <c r="F134" s="26">
        <v>15</v>
      </c>
      <c r="G134" s="26">
        <v>15</v>
      </c>
      <c r="H134" s="27">
        <v>300000</v>
      </c>
      <c r="I134" s="27">
        <v>300000</v>
      </c>
      <c r="J134" s="27">
        <v>0</v>
      </c>
      <c r="K134" s="27">
        <v>0</v>
      </c>
    </row>
    <row r="135" spans="1:5" ht="22.5" customHeight="1">
      <c r="A135" s="38">
        <v>56</v>
      </c>
      <c r="B135" s="46" t="s">
        <v>26</v>
      </c>
      <c r="C135" s="40" t="s">
        <v>460</v>
      </c>
      <c r="D135" s="71"/>
      <c r="E135" s="71"/>
    </row>
    <row r="136" spans="1:11" ht="22.5" customHeight="1">
      <c r="A136" s="38"/>
      <c r="B136" s="15" t="s">
        <v>778</v>
      </c>
      <c r="C136" s="40" t="s">
        <v>461</v>
      </c>
      <c r="D136" s="71">
        <v>30000</v>
      </c>
      <c r="E136" s="71">
        <v>30000</v>
      </c>
      <c r="F136" s="26">
        <v>6.67</v>
      </c>
      <c r="G136" s="26">
        <v>6.67</v>
      </c>
      <c r="H136" s="27">
        <v>2000000</v>
      </c>
      <c r="I136" s="27">
        <v>2000000</v>
      </c>
      <c r="J136" s="27">
        <v>100000</v>
      </c>
      <c r="K136" s="27">
        <v>400000</v>
      </c>
    </row>
    <row r="137" spans="1:5" ht="22.5" customHeight="1">
      <c r="A137" s="38">
        <v>57</v>
      </c>
      <c r="B137" s="46" t="s">
        <v>27</v>
      </c>
      <c r="C137" s="40" t="s">
        <v>24</v>
      </c>
      <c r="D137" s="71"/>
      <c r="E137" s="71"/>
    </row>
    <row r="138" spans="1:11" ht="22.5" customHeight="1">
      <c r="A138" s="38"/>
      <c r="B138" s="15" t="s">
        <v>30</v>
      </c>
      <c r="C138" s="40" t="s">
        <v>25</v>
      </c>
      <c r="D138" s="71">
        <v>5000</v>
      </c>
      <c r="E138" s="71">
        <v>5000</v>
      </c>
      <c r="F138" s="26">
        <v>19.99</v>
      </c>
      <c r="G138" s="26">
        <v>19.99</v>
      </c>
      <c r="H138" s="27">
        <v>999500</v>
      </c>
      <c r="I138" s="27">
        <v>999500</v>
      </c>
      <c r="J138" s="27">
        <v>319840</v>
      </c>
      <c r="K138" s="27">
        <v>319840</v>
      </c>
    </row>
    <row r="139" spans="1:9" ht="22.5" customHeight="1">
      <c r="A139" s="38">
        <v>58</v>
      </c>
      <c r="B139" s="46" t="s">
        <v>31</v>
      </c>
      <c r="C139" s="40"/>
      <c r="D139" s="71"/>
      <c r="E139" s="71"/>
      <c r="F139" s="26"/>
      <c r="G139" s="26"/>
      <c r="H139" s="27"/>
      <c r="I139" s="27"/>
    </row>
    <row r="140" spans="2:11" ht="22.5" customHeight="1">
      <c r="B140" s="15" t="s">
        <v>32</v>
      </c>
      <c r="C140" s="40" t="s">
        <v>462</v>
      </c>
      <c r="D140" s="71">
        <v>250000</v>
      </c>
      <c r="E140" s="71">
        <v>250000</v>
      </c>
      <c r="F140" s="26">
        <v>1</v>
      </c>
      <c r="G140" s="26">
        <v>1</v>
      </c>
      <c r="H140" s="27">
        <v>2500000</v>
      </c>
      <c r="I140" s="27">
        <v>2500000</v>
      </c>
      <c r="J140" s="27">
        <v>0</v>
      </c>
      <c r="K140" s="27">
        <v>0</v>
      </c>
    </row>
    <row r="141" spans="1:9" ht="22.5" customHeight="1">
      <c r="A141" s="38">
        <v>59</v>
      </c>
      <c r="B141" s="46" t="s">
        <v>33</v>
      </c>
      <c r="C141" s="40" t="s">
        <v>463</v>
      </c>
      <c r="D141" s="71"/>
      <c r="E141" s="71"/>
      <c r="F141" s="26"/>
      <c r="G141" s="26"/>
      <c r="H141" s="27"/>
      <c r="I141" s="27"/>
    </row>
    <row r="142" spans="2:11" ht="22.5" customHeight="1">
      <c r="B142" s="39" t="s">
        <v>34</v>
      </c>
      <c r="C142" s="42" t="s">
        <v>741</v>
      </c>
      <c r="D142" s="71">
        <v>35000</v>
      </c>
      <c r="E142" s="71">
        <v>35000</v>
      </c>
      <c r="F142" s="26">
        <v>9.79</v>
      </c>
      <c r="G142" s="26">
        <v>9.79</v>
      </c>
      <c r="H142" s="27">
        <v>3427500</v>
      </c>
      <c r="I142" s="27">
        <v>3427500</v>
      </c>
      <c r="J142" s="27">
        <v>0</v>
      </c>
      <c r="K142" s="27">
        <v>0</v>
      </c>
    </row>
    <row r="143" spans="1:9" ht="22.5" customHeight="1">
      <c r="A143" s="38">
        <v>60</v>
      </c>
      <c r="B143" s="46" t="s">
        <v>35</v>
      </c>
      <c r="C143" s="40"/>
      <c r="F143" s="26"/>
      <c r="G143" s="26"/>
      <c r="H143" s="27"/>
      <c r="I143" s="27"/>
    </row>
    <row r="144" spans="2:11" ht="22.5" customHeight="1">
      <c r="B144" s="39" t="s">
        <v>36</v>
      </c>
      <c r="C144" s="40" t="s">
        <v>842</v>
      </c>
      <c r="D144" s="71">
        <v>180000</v>
      </c>
      <c r="E144" s="71">
        <v>180000</v>
      </c>
      <c r="F144" s="26">
        <v>3.78</v>
      </c>
      <c r="G144" s="26">
        <v>3.78</v>
      </c>
      <c r="H144" s="27">
        <v>6800000</v>
      </c>
      <c r="I144" s="27">
        <v>6800000</v>
      </c>
      <c r="J144" s="48">
        <v>0</v>
      </c>
      <c r="K144" s="48">
        <v>0</v>
      </c>
    </row>
    <row r="145" spans="1:11" ht="22.5" customHeight="1">
      <c r="A145" s="38">
        <v>61</v>
      </c>
      <c r="B145" s="46" t="s">
        <v>359</v>
      </c>
      <c r="C145" s="40" t="s">
        <v>743</v>
      </c>
      <c r="D145" s="71">
        <v>35000</v>
      </c>
      <c r="E145" s="71">
        <v>35000</v>
      </c>
      <c r="F145" s="26">
        <v>3.83</v>
      </c>
      <c r="G145" s="26">
        <v>3.83</v>
      </c>
      <c r="H145" s="27">
        <v>1340000</v>
      </c>
      <c r="I145" s="27">
        <v>1340000</v>
      </c>
      <c r="J145" s="27">
        <v>194300</v>
      </c>
      <c r="K145" s="27">
        <v>60300</v>
      </c>
    </row>
    <row r="146" spans="2:11" ht="22.5" customHeight="1">
      <c r="B146" s="39"/>
      <c r="C146" s="42"/>
      <c r="D146" s="71"/>
      <c r="E146" s="71"/>
      <c r="F146" s="26"/>
      <c r="G146" s="26"/>
      <c r="H146" s="27"/>
      <c r="I146" s="27"/>
      <c r="J146" s="27"/>
      <c r="K146" s="27"/>
    </row>
    <row r="147" spans="1:11" ht="24.75" customHeight="1">
      <c r="A147" s="315" t="s">
        <v>660</v>
      </c>
      <c r="B147" s="315"/>
      <c r="C147" s="315"/>
      <c r="D147" s="315"/>
      <c r="E147" s="315"/>
      <c r="F147" s="315"/>
      <c r="G147" s="315"/>
      <c r="H147" s="315"/>
      <c r="I147" s="315"/>
      <c r="J147" s="315"/>
      <c r="K147" s="315"/>
    </row>
    <row r="148" spans="1:9" ht="24.75" customHeight="1">
      <c r="A148" s="73"/>
      <c r="B148" s="46"/>
      <c r="C148" s="25"/>
      <c r="F148" s="26"/>
      <c r="G148" s="26"/>
      <c r="H148" s="27"/>
      <c r="I148" s="27"/>
    </row>
    <row r="149" spans="1:9" ht="24.75" customHeight="1">
      <c r="A149" s="69" t="s">
        <v>635</v>
      </c>
      <c r="B149" s="46"/>
      <c r="C149" s="25"/>
      <c r="F149" s="26"/>
      <c r="G149" s="26"/>
      <c r="H149" s="27"/>
      <c r="I149" s="27"/>
    </row>
    <row r="150" spans="1:11" ht="24.75" customHeight="1">
      <c r="A150" s="29" t="s">
        <v>119</v>
      </c>
      <c r="B150" s="53" t="s">
        <v>695</v>
      </c>
      <c r="C150" s="54" t="s">
        <v>748</v>
      </c>
      <c r="D150" s="314" t="s">
        <v>598</v>
      </c>
      <c r="E150" s="314"/>
      <c r="F150" s="314" t="s">
        <v>600</v>
      </c>
      <c r="G150" s="314"/>
      <c r="H150" s="309" t="s">
        <v>121</v>
      </c>
      <c r="I150" s="309"/>
      <c r="J150" s="309" t="s">
        <v>122</v>
      </c>
      <c r="K150" s="309"/>
    </row>
    <row r="151" spans="1:11" ht="24.75" customHeight="1">
      <c r="A151" s="41"/>
      <c r="B151" s="55"/>
      <c r="C151" s="56" t="s">
        <v>749</v>
      </c>
      <c r="D151" s="316" t="s">
        <v>124</v>
      </c>
      <c r="E151" s="316"/>
      <c r="F151" s="316" t="s">
        <v>432</v>
      </c>
      <c r="G151" s="316"/>
      <c r="H151" s="312" t="s">
        <v>123</v>
      </c>
      <c r="I151" s="312"/>
      <c r="J151" s="312" t="s">
        <v>123</v>
      </c>
      <c r="K151" s="312"/>
    </row>
    <row r="152" spans="1:11" s="82" customFormat="1" ht="24.75" customHeight="1">
      <c r="A152" s="78"/>
      <c r="B152" s="79"/>
      <c r="C152" s="80"/>
      <c r="D152" s="149" t="s">
        <v>250</v>
      </c>
      <c r="E152" s="149" t="s">
        <v>618</v>
      </c>
      <c r="F152" s="149" t="s">
        <v>250</v>
      </c>
      <c r="G152" s="149" t="s">
        <v>618</v>
      </c>
      <c r="H152" s="149" t="s">
        <v>250</v>
      </c>
      <c r="I152" s="149" t="s">
        <v>618</v>
      </c>
      <c r="J152" s="149" t="s">
        <v>250</v>
      </c>
      <c r="K152" s="149" t="s">
        <v>618</v>
      </c>
    </row>
    <row r="153" spans="1:11" ht="24.75" customHeight="1">
      <c r="A153" s="38">
        <v>62</v>
      </c>
      <c r="B153" s="46" t="s">
        <v>360</v>
      </c>
      <c r="C153" s="40" t="s">
        <v>742</v>
      </c>
      <c r="D153" s="71">
        <v>60000</v>
      </c>
      <c r="E153" s="71">
        <v>60000</v>
      </c>
      <c r="F153" s="26">
        <v>2.5</v>
      </c>
      <c r="G153" s="26">
        <v>2.5</v>
      </c>
      <c r="H153" s="27">
        <v>1500000</v>
      </c>
      <c r="I153" s="27">
        <v>1500000</v>
      </c>
      <c r="J153" s="48">
        <v>109500</v>
      </c>
      <c r="K153" s="48">
        <v>300000</v>
      </c>
    </row>
    <row r="154" spans="1:9" ht="24.75" customHeight="1">
      <c r="A154" s="38">
        <v>63</v>
      </c>
      <c r="B154" s="46" t="s">
        <v>38</v>
      </c>
      <c r="C154" s="40"/>
      <c r="D154" s="71"/>
      <c r="E154" s="71"/>
      <c r="F154" s="26"/>
      <c r="G154" s="26"/>
      <c r="H154" s="27"/>
      <c r="I154" s="27"/>
    </row>
    <row r="155" spans="2:11" ht="24.75" customHeight="1">
      <c r="B155" s="39" t="s">
        <v>34</v>
      </c>
      <c r="C155" s="40" t="s">
        <v>37</v>
      </c>
      <c r="D155" s="71">
        <v>200000</v>
      </c>
      <c r="E155" s="71">
        <v>200000</v>
      </c>
      <c r="F155" s="26">
        <v>2</v>
      </c>
      <c r="G155" s="26">
        <v>2</v>
      </c>
      <c r="H155" s="27">
        <v>4000000</v>
      </c>
      <c r="I155" s="27">
        <v>4000000</v>
      </c>
      <c r="J155" s="48">
        <v>0</v>
      </c>
      <c r="K155" s="48">
        <v>0</v>
      </c>
    </row>
    <row r="156" spans="1:9" ht="24.75" customHeight="1">
      <c r="A156" s="38">
        <v>64</v>
      </c>
      <c r="B156" s="46" t="s">
        <v>39</v>
      </c>
      <c r="C156" s="40" t="s">
        <v>40</v>
      </c>
      <c r="D156" s="71"/>
      <c r="E156" s="71"/>
      <c r="F156" s="26"/>
      <c r="G156" s="26"/>
      <c r="H156" s="27"/>
      <c r="I156" s="27"/>
    </row>
    <row r="157" spans="2:11" ht="24.75" customHeight="1">
      <c r="B157" s="39" t="s">
        <v>34</v>
      </c>
      <c r="C157" s="40" t="s">
        <v>41</v>
      </c>
      <c r="D157" s="71">
        <v>50000</v>
      </c>
      <c r="E157" s="71">
        <v>50000</v>
      </c>
      <c r="F157" s="26">
        <v>1</v>
      </c>
      <c r="G157" s="26">
        <v>1</v>
      </c>
      <c r="H157" s="27">
        <v>833333.33</v>
      </c>
      <c r="I157" s="27">
        <v>833333.33</v>
      </c>
      <c r="J157" s="48">
        <v>0</v>
      </c>
      <c r="K157" s="48">
        <v>0</v>
      </c>
    </row>
    <row r="158" spans="1:5" ht="24.75" customHeight="1">
      <c r="A158" s="38">
        <v>65</v>
      </c>
      <c r="B158" s="46" t="s">
        <v>42</v>
      </c>
      <c r="C158" s="40" t="s">
        <v>44</v>
      </c>
      <c r="D158" s="71"/>
      <c r="E158" s="71"/>
    </row>
    <row r="159" spans="1:11" ht="24.75" customHeight="1">
      <c r="A159" s="38"/>
      <c r="B159" s="39" t="s">
        <v>43</v>
      </c>
      <c r="C159" s="40" t="s">
        <v>45</v>
      </c>
      <c r="D159" s="71">
        <v>630000</v>
      </c>
      <c r="E159" s="71">
        <v>630000</v>
      </c>
      <c r="F159" s="26">
        <v>2</v>
      </c>
      <c r="G159" s="26">
        <v>2</v>
      </c>
      <c r="H159" s="27">
        <v>12600000</v>
      </c>
      <c r="I159" s="27">
        <v>12600000</v>
      </c>
      <c r="J159" s="48">
        <v>0</v>
      </c>
      <c r="K159" s="48">
        <v>922320</v>
      </c>
    </row>
    <row r="160" spans="1:9" ht="24.75" customHeight="1">
      <c r="A160" s="38">
        <v>66</v>
      </c>
      <c r="B160" s="46" t="s">
        <v>46</v>
      </c>
      <c r="C160" s="40"/>
      <c r="D160" s="71"/>
      <c r="E160" s="71"/>
      <c r="F160" s="26"/>
      <c r="G160" s="26"/>
      <c r="H160" s="27"/>
      <c r="I160" s="27"/>
    </row>
    <row r="161" spans="2:11" ht="24.75" customHeight="1">
      <c r="B161" s="39" t="s">
        <v>34</v>
      </c>
      <c r="C161" s="40" t="s">
        <v>37</v>
      </c>
      <c r="D161" s="71">
        <v>538671</v>
      </c>
      <c r="E161" s="71">
        <v>538671</v>
      </c>
      <c r="F161" s="26">
        <v>0.74</v>
      </c>
      <c r="G161" s="26">
        <v>0.74</v>
      </c>
      <c r="H161" s="27">
        <v>4100000</v>
      </c>
      <c r="I161" s="27">
        <v>4100000</v>
      </c>
      <c r="J161" s="48">
        <v>0</v>
      </c>
      <c r="K161" s="48">
        <v>0</v>
      </c>
    </row>
    <row r="162" spans="1:11" ht="24.75" customHeight="1">
      <c r="A162" s="38">
        <v>67</v>
      </c>
      <c r="B162" s="46" t="s">
        <v>362</v>
      </c>
      <c r="C162" s="40" t="s">
        <v>464</v>
      </c>
      <c r="D162" s="71">
        <v>450000</v>
      </c>
      <c r="E162" s="71">
        <v>450000</v>
      </c>
      <c r="F162" s="26">
        <v>0.44</v>
      </c>
      <c r="G162" s="26">
        <v>0.44</v>
      </c>
      <c r="H162" s="27">
        <v>3000000</v>
      </c>
      <c r="I162" s="27">
        <v>3000000</v>
      </c>
      <c r="J162" s="48">
        <v>0</v>
      </c>
      <c r="K162" s="48">
        <v>0</v>
      </c>
    </row>
    <row r="163" spans="1:11" ht="24.75" customHeight="1">
      <c r="A163" s="38">
        <v>68</v>
      </c>
      <c r="B163" s="46" t="s">
        <v>405</v>
      </c>
      <c r="C163" s="40" t="s">
        <v>465</v>
      </c>
      <c r="D163" s="71">
        <v>35000</v>
      </c>
      <c r="E163" s="71">
        <v>35000</v>
      </c>
      <c r="F163" s="26">
        <v>4</v>
      </c>
      <c r="G163" s="26">
        <v>4</v>
      </c>
      <c r="H163" s="27">
        <v>8400000</v>
      </c>
      <c r="I163" s="27">
        <v>8400000</v>
      </c>
      <c r="J163" s="48">
        <v>308000</v>
      </c>
      <c r="K163" s="48">
        <v>280000</v>
      </c>
    </row>
    <row r="164" spans="1:11" ht="24.75" customHeight="1">
      <c r="A164" s="38">
        <v>69</v>
      </c>
      <c r="B164" s="46" t="s">
        <v>363</v>
      </c>
      <c r="C164" s="25" t="s">
        <v>444</v>
      </c>
      <c r="D164" s="71">
        <v>296250</v>
      </c>
      <c r="E164" s="71">
        <v>296250</v>
      </c>
      <c r="F164" s="26">
        <v>0.08</v>
      </c>
      <c r="G164" s="26">
        <v>0.08</v>
      </c>
      <c r="H164" s="27">
        <v>1500000</v>
      </c>
      <c r="I164" s="27">
        <v>1500000</v>
      </c>
      <c r="J164" s="48">
        <v>0</v>
      </c>
      <c r="K164" s="48">
        <v>0</v>
      </c>
    </row>
    <row r="165" spans="1:11" ht="24.75" customHeight="1">
      <c r="A165" s="38">
        <v>70</v>
      </c>
      <c r="B165" s="46" t="s">
        <v>583</v>
      </c>
      <c r="C165" s="25"/>
      <c r="D165" s="71"/>
      <c r="E165" s="71"/>
      <c r="F165" s="26"/>
      <c r="G165" s="26"/>
      <c r="H165" s="27"/>
      <c r="I165" s="27"/>
      <c r="J165" s="48"/>
      <c r="K165" s="48"/>
    </row>
    <row r="166" spans="1:11" ht="24.75" customHeight="1">
      <c r="A166" s="38"/>
      <c r="B166" s="15" t="s">
        <v>584</v>
      </c>
      <c r="C166" s="25"/>
      <c r="D166" s="71"/>
      <c r="E166" s="71"/>
      <c r="F166" s="26"/>
      <c r="G166" s="26"/>
      <c r="H166" s="27"/>
      <c r="I166" s="27"/>
      <c r="J166" s="48"/>
      <c r="K166" s="48"/>
    </row>
    <row r="167" spans="2:11" ht="24.75" customHeight="1">
      <c r="B167" s="15" t="s">
        <v>614</v>
      </c>
      <c r="C167" s="25" t="s">
        <v>444</v>
      </c>
      <c r="D167" s="71">
        <v>320325</v>
      </c>
      <c r="E167" s="71">
        <v>320325</v>
      </c>
      <c r="F167" s="26">
        <v>0.02</v>
      </c>
      <c r="G167" s="26">
        <v>0.02</v>
      </c>
      <c r="H167" s="27">
        <v>520000</v>
      </c>
      <c r="I167" s="27">
        <v>520000</v>
      </c>
      <c r="J167" s="48">
        <v>0</v>
      </c>
      <c r="K167" s="48">
        <v>0</v>
      </c>
    </row>
    <row r="168" spans="1:5" ht="24.75" customHeight="1">
      <c r="A168" s="38">
        <v>71</v>
      </c>
      <c r="B168" s="46" t="s">
        <v>47</v>
      </c>
      <c r="D168" s="71"/>
      <c r="E168" s="71"/>
    </row>
    <row r="169" spans="1:11" ht="24.75" customHeight="1">
      <c r="A169" s="38"/>
      <c r="B169" s="39" t="s">
        <v>34</v>
      </c>
      <c r="C169" s="25" t="s">
        <v>747</v>
      </c>
      <c r="D169" s="71">
        <v>30000</v>
      </c>
      <c r="E169" s="71">
        <v>30000</v>
      </c>
      <c r="F169" s="26">
        <v>6</v>
      </c>
      <c r="G169" s="26">
        <v>6</v>
      </c>
      <c r="H169" s="27">
        <v>1800000</v>
      </c>
      <c r="I169" s="27">
        <v>1800000</v>
      </c>
      <c r="J169" s="48">
        <v>0</v>
      </c>
      <c r="K169" s="48">
        <v>0</v>
      </c>
    </row>
    <row r="170" spans="1:9" ht="24.75" customHeight="1">
      <c r="A170" s="38">
        <v>72</v>
      </c>
      <c r="B170" s="46" t="s">
        <v>48</v>
      </c>
      <c r="C170" s="25" t="s">
        <v>466</v>
      </c>
      <c r="D170" s="71"/>
      <c r="E170" s="71"/>
      <c r="F170" s="26"/>
      <c r="G170" s="26"/>
      <c r="H170" s="27"/>
      <c r="I170" s="27"/>
    </row>
    <row r="171" spans="2:11" ht="24.75" customHeight="1">
      <c r="B171" s="39" t="s">
        <v>34</v>
      </c>
      <c r="C171" s="40" t="s">
        <v>753</v>
      </c>
      <c r="D171" s="71">
        <v>80000</v>
      </c>
      <c r="E171" s="71">
        <v>80000</v>
      </c>
      <c r="F171" s="26">
        <v>1.5</v>
      </c>
      <c r="G171" s="26">
        <v>1.5</v>
      </c>
      <c r="H171" s="27">
        <v>1200000</v>
      </c>
      <c r="I171" s="27">
        <v>1200000</v>
      </c>
      <c r="J171" s="48">
        <v>0</v>
      </c>
      <c r="K171" s="48">
        <v>0</v>
      </c>
    </row>
    <row r="172" spans="1:11" ht="24.75" customHeight="1">
      <c r="A172" s="38">
        <v>73</v>
      </c>
      <c r="B172" s="46" t="s">
        <v>364</v>
      </c>
      <c r="C172" s="40" t="s">
        <v>823</v>
      </c>
      <c r="D172" s="71">
        <v>450000</v>
      </c>
      <c r="E172" s="71">
        <v>450000</v>
      </c>
      <c r="F172" s="26">
        <v>0.67</v>
      </c>
      <c r="G172" s="26">
        <v>0.67</v>
      </c>
      <c r="H172" s="27">
        <v>3000000</v>
      </c>
      <c r="I172" s="27">
        <v>3000000</v>
      </c>
      <c r="J172" s="48">
        <v>666600</v>
      </c>
      <c r="K172" s="48">
        <v>0</v>
      </c>
    </row>
    <row r="173" spans="1:9" ht="24.75" customHeight="1">
      <c r="A173" s="38">
        <v>74</v>
      </c>
      <c r="B173" s="46" t="s">
        <v>50</v>
      </c>
      <c r="C173" s="25" t="s">
        <v>49</v>
      </c>
      <c r="D173" s="71"/>
      <c r="E173" s="71"/>
      <c r="F173" s="26"/>
      <c r="G173" s="26"/>
      <c r="H173" s="27"/>
      <c r="I173" s="27"/>
    </row>
    <row r="174" spans="2:11" ht="24.75" customHeight="1">
      <c r="B174" s="39" t="s">
        <v>34</v>
      </c>
      <c r="C174" s="40" t="s">
        <v>823</v>
      </c>
      <c r="D174" s="71">
        <v>426530</v>
      </c>
      <c r="E174" s="71">
        <v>426530</v>
      </c>
      <c r="F174" s="26">
        <v>0.71</v>
      </c>
      <c r="G174" s="26">
        <v>0.71</v>
      </c>
      <c r="H174" s="27">
        <v>3010800</v>
      </c>
      <c r="I174" s="27">
        <v>3010800</v>
      </c>
      <c r="J174" s="48">
        <v>0</v>
      </c>
      <c r="K174" s="48">
        <v>2085480.36</v>
      </c>
    </row>
    <row r="175" spans="1:5" ht="24.75" customHeight="1">
      <c r="A175" s="38">
        <v>75</v>
      </c>
      <c r="B175" s="46" t="s">
        <v>51</v>
      </c>
      <c r="D175" s="71"/>
      <c r="E175" s="71"/>
    </row>
    <row r="176" spans="1:5" ht="24.75" customHeight="1">
      <c r="A176" s="38"/>
      <c r="B176" s="39" t="s">
        <v>52</v>
      </c>
      <c r="C176" s="25"/>
      <c r="D176" s="71"/>
      <c r="E176" s="71"/>
    </row>
    <row r="177" spans="1:11" ht="24.75" customHeight="1">
      <c r="A177" s="38"/>
      <c r="B177" s="39" t="s">
        <v>53</v>
      </c>
      <c r="C177" s="25" t="s">
        <v>462</v>
      </c>
      <c r="D177" s="71">
        <v>857350</v>
      </c>
      <c r="E177" s="71">
        <v>857350</v>
      </c>
      <c r="F177" s="26">
        <v>0.73</v>
      </c>
      <c r="G177" s="26">
        <v>0.73</v>
      </c>
      <c r="H177" s="27">
        <v>6250000</v>
      </c>
      <c r="I177" s="27">
        <v>6250000</v>
      </c>
      <c r="J177" s="48">
        <v>0</v>
      </c>
      <c r="K177" s="48">
        <v>0</v>
      </c>
    </row>
    <row r="178" spans="1:5" ht="24.75" customHeight="1">
      <c r="A178" s="38">
        <v>76</v>
      </c>
      <c r="B178" s="46" t="s">
        <v>54</v>
      </c>
      <c r="C178" s="25"/>
      <c r="D178" s="71"/>
      <c r="E178" s="71"/>
    </row>
    <row r="179" spans="1:11" ht="24.75" customHeight="1">
      <c r="A179" s="38"/>
      <c r="B179" s="39" t="s">
        <v>55</v>
      </c>
      <c r="C179" s="25" t="s">
        <v>795</v>
      </c>
      <c r="D179" s="71">
        <v>300000</v>
      </c>
      <c r="E179" s="71">
        <v>300000</v>
      </c>
      <c r="F179" s="26">
        <v>6</v>
      </c>
      <c r="G179" s="26">
        <v>6</v>
      </c>
      <c r="H179" s="27">
        <v>18000000</v>
      </c>
      <c r="I179" s="27">
        <v>18000000</v>
      </c>
      <c r="J179" s="48">
        <v>1256400</v>
      </c>
      <c r="K179" s="48">
        <v>498600</v>
      </c>
    </row>
    <row r="180" spans="1:9" ht="24.75" customHeight="1">
      <c r="A180" s="38">
        <v>77</v>
      </c>
      <c r="B180" s="46" t="s">
        <v>56</v>
      </c>
      <c r="C180" s="45"/>
      <c r="F180" s="26"/>
      <c r="G180" s="26"/>
      <c r="H180" s="27"/>
      <c r="I180" s="27"/>
    </row>
    <row r="181" spans="2:11" ht="24.75" customHeight="1">
      <c r="B181" s="39" t="s">
        <v>34</v>
      </c>
      <c r="C181" s="40" t="s">
        <v>57</v>
      </c>
      <c r="D181" s="71">
        <v>60000</v>
      </c>
      <c r="E181" s="71">
        <v>60000</v>
      </c>
      <c r="F181" s="26">
        <v>1.67</v>
      </c>
      <c r="G181" s="26">
        <v>1.67</v>
      </c>
      <c r="H181" s="27">
        <v>1000000</v>
      </c>
      <c r="I181" s="27">
        <v>1000000</v>
      </c>
      <c r="J181" s="48">
        <v>0</v>
      </c>
      <c r="K181" s="48">
        <v>0</v>
      </c>
    </row>
    <row r="182" spans="1:11" ht="24.75" customHeight="1">
      <c r="A182" s="38"/>
      <c r="B182" s="39"/>
      <c r="C182" s="25"/>
      <c r="D182" s="71"/>
      <c r="E182" s="71"/>
      <c r="F182" s="26"/>
      <c r="G182" s="26"/>
      <c r="H182" s="27"/>
      <c r="I182" s="27"/>
      <c r="J182" s="48"/>
      <c r="K182" s="48"/>
    </row>
    <row r="183" spans="1:11" ht="25.5" customHeight="1">
      <c r="A183" s="315" t="s">
        <v>361</v>
      </c>
      <c r="B183" s="315"/>
      <c r="C183" s="315"/>
      <c r="D183" s="315"/>
      <c r="E183" s="315"/>
      <c r="F183" s="315"/>
      <c r="G183" s="315"/>
      <c r="H183" s="315"/>
      <c r="I183" s="315"/>
      <c r="J183" s="315"/>
      <c r="K183" s="315"/>
    </row>
    <row r="184" spans="1:9" ht="25.5" customHeight="1">
      <c r="A184" s="73"/>
      <c r="B184" s="46"/>
      <c r="C184" s="25"/>
      <c r="F184" s="26"/>
      <c r="G184" s="26"/>
      <c r="H184" s="27"/>
      <c r="I184" s="27"/>
    </row>
    <row r="185" spans="1:9" ht="25.5" customHeight="1">
      <c r="A185" s="69" t="s">
        <v>634</v>
      </c>
      <c r="B185" s="46"/>
      <c r="C185" s="25"/>
      <c r="F185" s="26"/>
      <c r="G185" s="26"/>
      <c r="H185" s="27"/>
      <c r="I185" s="27"/>
    </row>
    <row r="186" spans="1:11" ht="25.5" customHeight="1">
      <c r="A186" s="29" t="s">
        <v>119</v>
      </c>
      <c r="B186" s="53" t="s">
        <v>695</v>
      </c>
      <c r="C186" s="54" t="s">
        <v>748</v>
      </c>
      <c r="D186" s="314" t="s">
        <v>598</v>
      </c>
      <c r="E186" s="314"/>
      <c r="F186" s="314" t="s">
        <v>600</v>
      </c>
      <c r="G186" s="314"/>
      <c r="H186" s="309" t="s">
        <v>121</v>
      </c>
      <c r="I186" s="309"/>
      <c r="J186" s="309" t="s">
        <v>122</v>
      </c>
      <c r="K186" s="309"/>
    </row>
    <row r="187" spans="1:11" ht="25.5" customHeight="1">
      <c r="A187" s="41"/>
      <c r="B187" s="55"/>
      <c r="C187" s="56" t="s">
        <v>749</v>
      </c>
      <c r="D187" s="316" t="s">
        <v>124</v>
      </c>
      <c r="E187" s="316"/>
      <c r="F187" s="316" t="s">
        <v>432</v>
      </c>
      <c r="G187" s="316"/>
      <c r="H187" s="312" t="s">
        <v>123</v>
      </c>
      <c r="I187" s="312"/>
      <c r="J187" s="312" t="s">
        <v>123</v>
      </c>
      <c r="K187" s="312"/>
    </row>
    <row r="188" spans="1:11" s="82" customFormat="1" ht="24.75" customHeight="1">
      <c r="A188" s="78"/>
      <c r="B188" s="79"/>
      <c r="C188" s="80"/>
      <c r="D188" s="149" t="s">
        <v>250</v>
      </c>
      <c r="E188" s="149" t="s">
        <v>618</v>
      </c>
      <c r="F188" s="149" t="s">
        <v>250</v>
      </c>
      <c r="G188" s="149" t="s">
        <v>618</v>
      </c>
      <c r="H188" s="149" t="s">
        <v>250</v>
      </c>
      <c r="I188" s="149" t="s">
        <v>618</v>
      </c>
      <c r="J188" s="149" t="s">
        <v>250</v>
      </c>
      <c r="K188" s="149" t="s">
        <v>618</v>
      </c>
    </row>
    <row r="189" spans="1:5" ht="25.5" customHeight="1">
      <c r="A189" s="38">
        <v>78</v>
      </c>
      <c r="B189" s="46" t="s">
        <v>58</v>
      </c>
      <c r="D189" s="71"/>
      <c r="E189" s="71"/>
    </row>
    <row r="190" spans="1:11" ht="25.5" customHeight="1">
      <c r="A190" s="38"/>
      <c r="B190" s="39" t="s">
        <v>34</v>
      </c>
      <c r="C190" s="25" t="s">
        <v>37</v>
      </c>
      <c r="D190" s="71">
        <v>350000</v>
      </c>
      <c r="E190" s="71">
        <v>350000</v>
      </c>
      <c r="F190" s="26">
        <v>0.06</v>
      </c>
      <c r="G190" s="26">
        <v>0.06</v>
      </c>
      <c r="H190" s="27">
        <v>200000</v>
      </c>
      <c r="I190" s="27">
        <v>200000</v>
      </c>
      <c r="J190" s="48">
        <v>0</v>
      </c>
      <c r="K190" s="48">
        <v>0</v>
      </c>
    </row>
    <row r="191" spans="1:9" ht="25.5" customHeight="1">
      <c r="A191" s="38">
        <v>79</v>
      </c>
      <c r="B191" s="46" t="s">
        <v>59</v>
      </c>
      <c r="C191" s="25" t="s">
        <v>44</v>
      </c>
      <c r="D191" s="71"/>
      <c r="E191" s="71"/>
      <c r="F191" s="26"/>
      <c r="G191" s="26"/>
      <c r="H191" s="27"/>
      <c r="I191" s="27"/>
    </row>
    <row r="192" spans="2:11" ht="25.5" customHeight="1">
      <c r="B192" s="39" t="s">
        <v>34</v>
      </c>
      <c r="C192" s="40" t="s">
        <v>45</v>
      </c>
      <c r="D192" s="71">
        <v>50000</v>
      </c>
      <c r="E192" s="71">
        <v>50000</v>
      </c>
      <c r="F192" s="26">
        <v>2</v>
      </c>
      <c r="G192" s="26">
        <v>2</v>
      </c>
      <c r="H192" s="27">
        <v>1000000</v>
      </c>
      <c r="I192" s="27">
        <v>1000000</v>
      </c>
      <c r="J192" s="48">
        <v>0</v>
      </c>
      <c r="K192" s="48">
        <v>900000</v>
      </c>
    </row>
    <row r="193" spans="1:11" ht="25.5" customHeight="1">
      <c r="A193" s="38">
        <v>80</v>
      </c>
      <c r="B193" s="46" t="s">
        <v>365</v>
      </c>
      <c r="C193" s="25" t="s">
        <v>60</v>
      </c>
      <c r="D193" s="71">
        <v>142000</v>
      </c>
      <c r="E193" s="71">
        <v>142000</v>
      </c>
      <c r="F193" s="26">
        <v>1.76</v>
      </c>
      <c r="G193" s="26">
        <v>1.76</v>
      </c>
      <c r="H193" s="27">
        <v>2500000</v>
      </c>
      <c r="I193" s="27">
        <v>2500000</v>
      </c>
      <c r="J193" s="48">
        <v>0</v>
      </c>
      <c r="K193" s="48">
        <v>0</v>
      </c>
    </row>
    <row r="194" spans="1:9" ht="25.5" customHeight="1">
      <c r="A194" s="38">
        <v>81</v>
      </c>
      <c r="B194" s="46" t="s">
        <v>61</v>
      </c>
      <c r="C194" s="25"/>
      <c r="D194" s="71"/>
      <c r="E194" s="71"/>
      <c r="F194" s="26"/>
      <c r="G194" s="26"/>
      <c r="H194" s="27"/>
      <c r="I194" s="27"/>
    </row>
    <row r="195" spans="2:11" ht="25.5" customHeight="1">
      <c r="B195" s="39" t="s">
        <v>34</v>
      </c>
      <c r="C195" s="25" t="s">
        <v>62</v>
      </c>
      <c r="D195" s="71">
        <v>15000</v>
      </c>
      <c r="E195" s="71">
        <v>15000</v>
      </c>
      <c r="F195" s="26">
        <v>7</v>
      </c>
      <c r="G195" s="26">
        <v>7</v>
      </c>
      <c r="H195" s="27">
        <v>1050000</v>
      </c>
      <c r="I195" s="27">
        <v>1050000</v>
      </c>
      <c r="J195" s="48">
        <v>47880</v>
      </c>
      <c r="K195" s="48">
        <v>152460</v>
      </c>
    </row>
    <row r="196" spans="1:9" ht="25.5" customHeight="1">
      <c r="A196" s="38">
        <v>82</v>
      </c>
      <c r="B196" s="46" t="s">
        <v>63</v>
      </c>
      <c r="C196" s="25" t="s">
        <v>40</v>
      </c>
      <c r="D196" s="71"/>
      <c r="E196" s="71"/>
      <c r="F196" s="26"/>
      <c r="G196" s="26"/>
      <c r="H196" s="27"/>
      <c r="I196" s="27"/>
    </row>
    <row r="197" spans="2:11" ht="25.5" customHeight="1">
      <c r="B197" s="39" t="s">
        <v>34</v>
      </c>
      <c r="C197" s="25" t="s">
        <v>64</v>
      </c>
      <c r="D197" s="71">
        <v>33000</v>
      </c>
      <c r="E197" s="71">
        <v>33000</v>
      </c>
      <c r="F197" s="26">
        <v>9.09</v>
      </c>
      <c r="G197" s="26">
        <v>9.09</v>
      </c>
      <c r="H197" s="27">
        <v>3000000</v>
      </c>
      <c r="I197" s="27">
        <v>3000000</v>
      </c>
      <c r="J197" s="48">
        <v>0</v>
      </c>
      <c r="K197" s="48">
        <v>0</v>
      </c>
    </row>
    <row r="198" spans="1:9" ht="25.5" customHeight="1">
      <c r="A198" s="38">
        <v>83</v>
      </c>
      <c r="B198" s="46" t="s">
        <v>65</v>
      </c>
      <c r="C198" s="25" t="s">
        <v>797</v>
      </c>
      <c r="D198" s="71"/>
      <c r="E198" s="71"/>
      <c r="F198" s="26"/>
      <c r="G198" s="26"/>
      <c r="H198" s="27"/>
      <c r="I198" s="27"/>
    </row>
    <row r="199" spans="1:11" ht="25.5" customHeight="1">
      <c r="A199" s="38"/>
      <c r="B199" s="39" t="s">
        <v>66</v>
      </c>
      <c r="C199" s="45"/>
      <c r="D199" s="71">
        <v>6000</v>
      </c>
      <c r="E199" s="71">
        <v>6000</v>
      </c>
      <c r="F199" s="26">
        <v>7.5</v>
      </c>
      <c r="G199" s="26">
        <v>7.5</v>
      </c>
      <c r="H199" s="27">
        <v>450000</v>
      </c>
      <c r="I199" s="27">
        <v>450000</v>
      </c>
      <c r="J199" s="48">
        <v>0</v>
      </c>
      <c r="K199" s="48">
        <v>0</v>
      </c>
    </row>
    <row r="200" spans="1:5" ht="25.5" customHeight="1">
      <c r="A200" s="38">
        <v>84</v>
      </c>
      <c r="B200" s="46" t="s">
        <v>67</v>
      </c>
      <c r="D200" s="71"/>
      <c r="E200" s="71"/>
    </row>
    <row r="201" spans="1:11" ht="25.5" customHeight="1">
      <c r="A201" s="38"/>
      <c r="B201" s="39" t="s">
        <v>34</v>
      </c>
      <c r="C201" s="25" t="s">
        <v>152</v>
      </c>
      <c r="D201" s="71">
        <v>10000</v>
      </c>
      <c r="E201" s="71">
        <v>10000</v>
      </c>
      <c r="F201" s="26">
        <v>11</v>
      </c>
      <c r="G201" s="26">
        <v>11</v>
      </c>
      <c r="H201" s="27">
        <v>1100000</v>
      </c>
      <c r="I201" s="27">
        <v>1100000</v>
      </c>
      <c r="J201" s="48">
        <v>0</v>
      </c>
      <c r="K201" s="48">
        <v>0</v>
      </c>
    </row>
    <row r="202" spans="1:5" ht="25.5" customHeight="1">
      <c r="A202" s="38">
        <v>85</v>
      </c>
      <c r="B202" s="46" t="s">
        <v>68</v>
      </c>
      <c r="C202" s="25" t="s">
        <v>467</v>
      </c>
      <c r="D202" s="71"/>
      <c r="E202" s="71"/>
    </row>
    <row r="203" spans="1:11" ht="25.5" customHeight="1">
      <c r="A203" s="38"/>
      <c r="B203" s="39" t="s">
        <v>55</v>
      </c>
      <c r="C203" s="25" t="s">
        <v>468</v>
      </c>
      <c r="D203" s="71">
        <v>25000</v>
      </c>
      <c r="E203" s="71">
        <v>25000</v>
      </c>
      <c r="F203" s="26">
        <v>8</v>
      </c>
      <c r="G203" s="26">
        <v>8</v>
      </c>
      <c r="H203" s="27">
        <v>2000000</v>
      </c>
      <c r="I203" s="27">
        <v>2000000</v>
      </c>
      <c r="J203" s="48">
        <v>0</v>
      </c>
      <c r="K203" s="48">
        <v>0</v>
      </c>
    </row>
    <row r="204" spans="1:9" ht="25.5" customHeight="1">
      <c r="A204" s="38">
        <v>86</v>
      </c>
      <c r="B204" s="46" t="s">
        <v>69</v>
      </c>
      <c r="C204" s="28" t="s">
        <v>469</v>
      </c>
      <c r="D204" s="71"/>
      <c r="E204" s="71"/>
      <c r="F204" s="14"/>
      <c r="G204" s="14"/>
      <c r="H204" s="14"/>
      <c r="I204" s="14"/>
    </row>
    <row r="205" spans="1:11" ht="25.5" customHeight="1">
      <c r="A205" s="38"/>
      <c r="B205" s="39" t="s">
        <v>34</v>
      </c>
      <c r="C205" s="14"/>
      <c r="D205" s="71">
        <v>174000</v>
      </c>
      <c r="E205" s="71">
        <v>174000</v>
      </c>
      <c r="F205" s="26">
        <v>15</v>
      </c>
      <c r="G205" s="26">
        <v>15</v>
      </c>
      <c r="H205" s="27">
        <v>32262730.95</v>
      </c>
      <c r="I205" s="27">
        <v>32262730.95</v>
      </c>
      <c r="J205" s="48">
        <v>0</v>
      </c>
      <c r="K205" s="48">
        <v>0</v>
      </c>
    </row>
    <row r="206" spans="1:11" ht="25.5" customHeight="1">
      <c r="A206" s="38">
        <v>87</v>
      </c>
      <c r="B206" s="46" t="s">
        <v>585</v>
      </c>
      <c r="C206" s="28" t="s">
        <v>70</v>
      </c>
      <c r="D206" s="74" t="s">
        <v>470</v>
      </c>
      <c r="E206" s="74" t="s">
        <v>470</v>
      </c>
      <c r="F206" s="26">
        <v>18.33</v>
      </c>
      <c r="G206" s="26">
        <v>18.33</v>
      </c>
      <c r="H206" s="27">
        <v>1997600</v>
      </c>
      <c r="I206" s="27">
        <v>1997600</v>
      </c>
      <c r="J206" s="48">
        <v>0</v>
      </c>
      <c r="K206" s="48">
        <v>0</v>
      </c>
    </row>
    <row r="207" spans="1:5" ht="25.5" customHeight="1">
      <c r="A207" s="38">
        <v>88</v>
      </c>
      <c r="B207" s="46" t="s">
        <v>71</v>
      </c>
      <c r="C207" s="25"/>
      <c r="D207" s="71"/>
      <c r="E207" s="71"/>
    </row>
    <row r="208" spans="1:11" ht="25.5" customHeight="1">
      <c r="A208" s="38"/>
      <c r="B208" s="39" t="s">
        <v>55</v>
      </c>
      <c r="C208" s="25" t="s">
        <v>73</v>
      </c>
      <c r="D208" s="71">
        <v>160000</v>
      </c>
      <c r="E208" s="71">
        <v>160000</v>
      </c>
      <c r="F208" s="26">
        <v>6.45</v>
      </c>
      <c r="G208" s="26">
        <v>6.45</v>
      </c>
      <c r="H208" s="27">
        <v>10315790</v>
      </c>
      <c r="I208" s="27">
        <v>10315790</v>
      </c>
      <c r="J208" s="48">
        <v>0</v>
      </c>
      <c r="K208" s="48">
        <v>0</v>
      </c>
    </row>
    <row r="209" spans="1:11" ht="25.5" customHeight="1">
      <c r="A209" s="38">
        <v>89</v>
      </c>
      <c r="B209" s="39" t="s">
        <v>733</v>
      </c>
      <c r="C209" s="25"/>
      <c r="D209" s="71"/>
      <c r="E209" s="71"/>
      <c r="F209" s="26"/>
      <c r="G209" s="26"/>
      <c r="H209" s="27"/>
      <c r="I209" s="27"/>
      <c r="J209" s="41"/>
      <c r="K209" s="41"/>
    </row>
    <row r="210" spans="1:11" ht="25.5" customHeight="1">
      <c r="A210" s="38"/>
      <c r="B210" s="39" t="s">
        <v>471</v>
      </c>
      <c r="C210" s="25"/>
      <c r="D210" s="71">
        <v>10000</v>
      </c>
      <c r="E210" s="71">
        <v>10000</v>
      </c>
      <c r="F210" s="26">
        <v>15</v>
      </c>
      <c r="G210" s="26">
        <v>15</v>
      </c>
      <c r="H210" s="27">
        <v>6927000</v>
      </c>
      <c r="I210" s="27">
        <v>6927000</v>
      </c>
      <c r="J210" s="48">
        <v>600000</v>
      </c>
      <c r="K210" s="48">
        <v>750000</v>
      </c>
    </row>
    <row r="211" spans="1:11" ht="25.5" customHeight="1">
      <c r="A211" s="38">
        <v>90</v>
      </c>
      <c r="B211" s="39" t="s">
        <v>636</v>
      </c>
      <c r="C211" s="25"/>
      <c r="D211" s="71">
        <v>49900</v>
      </c>
      <c r="E211" s="150">
        <v>0</v>
      </c>
      <c r="F211" s="26">
        <v>10.02</v>
      </c>
      <c r="G211" s="26">
        <v>0</v>
      </c>
      <c r="H211" s="27">
        <v>5000000</v>
      </c>
      <c r="I211" s="27">
        <v>0</v>
      </c>
      <c r="J211" s="48">
        <v>0</v>
      </c>
      <c r="K211" s="48">
        <v>0</v>
      </c>
    </row>
    <row r="212" spans="1:11" ht="25.5" customHeight="1">
      <c r="A212" s="38"/>
      <c r="B212" s="46" t="s">
        <v>800</v>
      </c>
      <c r="C212" s="14"/>
      <c r="H212" s="49">
        <f>SUM(H50:H211)</f>
        <v>489717120.49999994</v>
      </c>
      <c r="I212" s="49">
        <f>SUM(I50:I211)</f>
        <v>484717120.49999994</v>
      </c>
      <c r="J212" s="49">
        <f>SUM(J50:J211)</f>
        <v>13374150</v>
      </c>
      <c r="K212" s="49">
        <f>SUM(K50:K211)</f>
        <v>32446281.36</v>
      </c>
    </row>
    <row r="213" spans="1:11" ht="25.5" customHeight="1" hidden="1">
      <c r="A213" s="38"/>
      <c r="B213" s="45" t="s">
        <v>479</v>
      </c>
      <c r="C213" s="14"/>
      <c r="H213" s="27">
        <v>0</v>
      </c>
      <c r="I213" s="27">
        <v>0</v>
      </c>
      <c r="J213" s="27"/>
      <c r="K213" s="27"/>
    </row>
    <row r="214" spans="1:9" ht="25.5" customHeight="1">
      <c r="A214" s="38"/>
      <c r="B214" s="45" t="s">
        <v>801</v>
      </c>
      <c r="C214" s="28"/>
      <c r="H214" s="50">
        <v>-173766462.19</v>
      </c>
      <c r="I214" s="50">
        <v>-161766462.19</v>
      </c>
    </row>
    <row r="215" spans="1:11" ht="25.5" customHeight="1" thickBot="1">
      <c r="A215" s="38"/>
      <c r="B215" s="45" t="s">
        <v>79</v>
      </c>
      <c r="C215" s="28"/>
      <c r="H215" s="44">
        <f>SUM(H212:H214)</f>
        <v>315950658.30999994</v>
      </c>
      <c r="I215" s="44">
        <f>SUM(I212:I214)</f>
        <v>322950658.30999994</v>
      </c>
      <c r="J215" s="287"/>
      <c r="K215" s="287"/>
    </row>
    <row r="216" spans="1:11" ht="25.5" customHeight="1" thickBot="1" thickTop="1">
      <c r="A216" s="38"/>
      <c r="B216" s="51" t="s">
        <v>713</v>
      </c>
      <c r="H216" s="52">
        <f>H40+H215</f>
        <v>938169103.31</v>
      </c>
      <c r="I216" s="52">
        <f>I40+I215</f>
        <v>994712323.2299999</v>
      </c>
      <c r="J216" s="52">
        <f>+J37+J212</f>
        <v>44579070</v>
      </c>
      <c r="K216" s="52">
        <f>+K37+K212</f>
        <v>65842264.36</v>
      </c>
    </row>
    <row r="217" ht="25.5" customHeight="1" thickTop="1"/>
  </sheetData>
  <mergeCells count="54">
    <mergeCell ref="D78:E78"/>
    <mergeCell ref="F78:G78"/>
    <mergeCell ref="H78:I78"/>
    <mergeCell ref="H6:I6"/>
    <mergeCell ref="F6:G6"/>
    <mergeCell ref="D6:E6"/>
    <mergeCell ref="D45:E45"/>
    <mergeCell ref="F45:G45"/>
    <mergeCell ref="H45:I45"/>
    <mergeCell ref="D44:E44"/>
    <mergeCell ref="F44:G44"/>
    <mergeCell ref="H44:I44"/>
    <mergeCell ref="J45:K45"/>
    <mergeCell ref="D7:E7"/>
    <mergeCell ref="F7:G7"/>
    <mergeCell ref="H7:I7"/>
    <mergeCell ref="J7:K7"/>
    <mergeCell ref="A1:K1"/>
    <mergeCell ref="A42:K42"/>
    <mergeCell ref="A75:K75"/>
    <mergeCell ref="A108:K108"/>
    <mergeCell ref="J44:K44"/>
    <mergeCell ref="D79:E79"/>
    <mergeCell ref="F79:G79"/>
    <mergeCell ref="J6:K6"/>
    <mergeCell ref="J78:K78"/>
    <mergeCell ref="H79:I79"/>
    <mergeCell ref="J186:K186"/>
    <mergeCell ref="D187:E187"/>
    <mergeCell ref="F187:G187"/>
    <mergeCell ref="H187:I187"/>
    <mergeCell ref="J187:K187"/>
    <mergeCell ref="D186:E186"/>
    <mergeCell ref="F186:G186"/>
    <mergeCell ref="H186:I186"/>
    <mergeCell ref="A183:K183"/>
    <mergeCell ref="J150:K150"/>
    <mergeCell ref="D151:E151"/>
    <mergeCell ref="F151:G151"/>
    <mergeCell ref="H151:I151"/>
    <mergeCell ref="J151:K151"/>
    <mergeCell ref="D150:E150"/>
    <mergeCell ref="F150:G150"/>
    <mergeCell ref="H150:I150"/>
    <mergeCell ref="A147:K147"/>
    <mergeCell ref="J111:K111"/>
    <mergeCell ref="J79:K79"/>
    <mergeCell ref="D112:E112"/>
    <mergeCell ref="F112:G112"/>
    <mergeCell ref="H112:I112"/>
    <mergeCell ref="J112:K112"/>
    <mergeCell ref="D111:E111"/>
    <mergeCell ref="F111:G111"/>
    <mergeCell ref="H111:I111"/>
  </mergeCells>
  <printOptions/>
  <pageMargins left="0.55" right="0.19" top="0.64" bottom="0.69" header="0.29" footer="0.3"/>
  <pageSetup horizontalDpi="180" verticalDpi="180" orientation="portrait" paperSize="9" scale="89" r:id="rId1"/>
</worksheet>
</file>

<file path=xl/worksheets/sheet5.xml><?xml version="1.0" encoding="utf-8"?>
<worksheet xmlns="http://schemas.openxmlformats.org/spreadsheetml/2006/main" xmlns:r="http://schemas.openxmlformats.org/officeDocument/2006/relationships">
  <dimension ref="A1:I31"/>
  <sheetViews>
    <sheetView zoomScale="90" zoomScaleNormal="90" workbookViewId="0" topLeftCell="A1">
      <selection activeCell="D41" sqref="D41"/>
    </sheetView>
  </sheetViews>
  <sheetFormatPr defaultColWidth="9.140625" defaultRowHeight="31.5" customHeight="1"/>
  <cols>
    <col min="1" max="1" width="20.57421875" style="237" customWidth="1"/>
    <col min="2" max="2" width="14.57421875" style="239" customWidth="1"/>
    <col min="3" max="3" width="14.7109375" style="239" customWidth="1"/>
    <col min="4" max="4" width="14.421875" style="239" customWidth="1"/>
    <col min="5" max="5" width="0.9921875" style="237" customWidth="1"/>
    <col min="6" max="6" width="15.00390625" style="237" customWidth="1"/>
    <col min="7" max="7" width="15.57421875" style="237" customWidth="1"/>
    <col min="8" max="8" width="14.7109375" style="237" customWidth="1"/>
    <col min="9" max="9" width="3.8515625" style="237" customWidth="1"/>
    <col min="10" max="16384" width="9.140625" style="237" customWidth="1"/>
  </cols>
  <sheetData>
    <row r="1" spans="1:9" ht="27" customHeight="1">
      <c r="A1" s="235" t="s">
        <v>637</v>
      </c>
      <c r="B1" s="235"/>
      <c r="C1" s="235"/>
      <c r="D1" s="235"/>
      <c r="E1" s="235"/>
      <c r="F1" s="235"/>
      <c r="G1" s="235"/>
      <c r="H1" s="235"/>
      <c r="I1" s="236"/>
    </row>
    <row r="2" spans="1:9" ht="27" customHeight="1">
      <c r="A2" s="236"/>
      <c r="B2" s="236"/>
      <c r="C2" s="236"/>
      <c r="D2" s="236"/>
      <c r="E2" s="236"/>
      <c r="F2" s="236"/>
      <c r="G2" s="236"/>
      <c r="H2" s="236"/>
      <c r="I2" s="236"/>
    </row>
    <row r="3" ht="27" customHeight="1">
      <c r="A3" s="238" t="s">
        <v>638</v>
      </c>
    </row>
    <row r="4" ht="27" customHeight="1">
      <c r="A4" s="237" t="s">
        <v>639</v>
      </c>
    </row>
    <row r="5" spans="2:8" ht="27" customHeight="1">
      <c r="B5" s="317" t="s">
        <v>309</v>
      </c>
      <c r="C5" s="317"/>
      <c r="D5" s="317"/>
      <c r="E5" s="317"/>
      <c r="F5" s="317"/>
      <c r="G5" s="317"/>
      <c r="H5" s="317"/>
    </row>
    <row r="6" spans="2:8" ht="27" customHeight="1">
      <c r="B6" s="318" t="s">
        <v>310</v>
      </c>
      <c r="C6" s="318"/>
      <c r="D6" s="318"/>
      <c r="E6" s="318"/>
      <c r="F6" s="318"/>
      <c r="G6" s="318"/>
      <c r="H6" s="318"/>
    </row>
    <row r="7" spans="1:8" ht="27" customHeight="1">
      <c r="A7" s="236"/>
      <c r="B7" s="319" t="s">
        <v>260</v>
      </c>
      <c r="C7" s="319"/>
      <c r="D7" s="319"/>
      <c r="F7" s="319" t="s">
        <v>597</v>
      </c>
      <c r="G7" s="319"/>
      <c r="H7" s="319"/>
    </row>
    <row r="8" spans="1:8" ht="27" customHeight="1">
      <c r="A8" s="236"/>
      <c r="B8" s="242" t="s">
        <v>366</v>
      </c>
      <c r="C8" s="243" t="s">
        <v>367</v>
      </c>
      <c r="D8" s="242" t="s">
        <v>181</v>
      </c>
      <c r="F8" s="242" t="s">
        <v>366</v>
      </c>
      <c r="G8" s="243" t="s">
        <v>367</v>
      </c>
      <c r="H8" s="242" t="s">
        <v>181</v>
      </c>
    </row>
    <row r="9" spans="2:8" ht="27" customHeight="1">
      <c r="B9" s="244"/>
      <c r="C9" s="241" t="s">
        <v>368</v>
      </c>
      <c r="D9" s="244"/>
      <c r="E9" s="245"/>
      <c r="F9" s="244"/>
      <c r="G9" s="241" t="s">
        <v>368</v>
      </c>
      <c r="H9" s="244"/>
    </row>
    <row r="10" spans="1:8" ht="27" customHeight="1">
      <c r="A10" s="237" t="s">
        <v>369</v>
      </c>
      <c r="B10" s="239">
        <v>100287533.39</v>
      </c>
      <c r="C10" s="239">
        <v>153003698.02</v>
      </c>
      <c r="D10" s="239">
        <f>+B10+C10</f>
        <v>253291231.41000003</v>
      </c>
      <c r="F10" s="239">
        <v>75982914.79</v>
      </c>
      <c r="G10" s="239">
        <v>153274478.9</v>
      </c>
      <c r="H10" s="239">
        <f>+F10+G10</f>
        <v>229257393.69</v>
      </c>
    </row>
    <row r="11" spans="1:8" ht="27" customHeight="1">
      <c r="A11" s="237" t="s">
        <v>370</v>
      </c>
      <c r="B11" s="246">
        <v>161503613.76</v>
      </c>
      <c r="C11" s="246">
        <v>137400675.57</v>
      </c>
      <c r="D11" s="246">
        <f>+B11+C11</f>
        <v>298904289.33</v>
      </c>
      <c r="F11" s="246">
        <v>158485763.76</v>
      </c>
      <c r="G11" s="246">
        <v>137400675.57</v>
      </c>
      <c r="H11" s="246">
        <f>+F11+G11</f>
        <v>295886439.33</v>
      </c>
    </row>
    <row r="12" spans="1:8" ht="27" customHeight="1">
      <c r="A12" s="237" t="s">
        <v>371</v>
      </c>
      <c r="B12" s="239">
        <f>SUM(B10:B11)</f>
        <v>261791147.14999998</v>
      </c>
      <c r="C12" s="239">
        <f>SUM(C10:C11)</f>
        <v>290404373.59000003</v>
      </c>
      <c r="D12" s="239">
        <f>SUM(D10:D11)</f>
        <v>552195520.74</v>
      </c>
      <c r="E12" s="239"/>
      <c r="F12" s="239">
        <f>SUM(F10:F11)</f>
        <v>234468678.55</v>
      </c>
      <c r="G12" s="239">
        <f>SUM(G10:G11)</f>
        <v>290675154.47</v>
      </c>
      <c r="H12" s="239">
        <f>SUM(H10:H11)</f>
        <v>525143833.02</v>
      </c>
    </row>
    <row r="13" spans="1:8" ht="27" customHeight="1">
      <c r="A13" s="237" t="s">
        <v>734</v>
      </c>
      <c r="F13" s="239"/>
      <c r="G13" s="239"/>
      <c r="H13" s="239"/>
    </row>
    <row r="14" spans="1:8" ht="27" customHeight="1">
      <c r="A14" s="237" t="s">
        <v>735</v>
      </c>
      <c r="D14" s="239">
        <v>-41694362.68</v>
      </c>
      <c r="F14" s="239"/>
      <c r="G14" s="239"/>
      <c r="H14" s="239">
        <v>-41694362.68</v>
      </c>
    </row>
    <row r="15" spans="1:8" ht="27" customHeight="1">
      <c r="A15" s="237" t="s">
        <v>372</v>
      </c>
      <c r="D15" s="248">
        <f>SUM(D12:D14)</f>
        <v>510501158.06</v>
      </c>
      <c r="F15" s="239"/>
      <c r="G15" s="239"/>
      <c r="H15" s="248">
        <f>SUM(H12:H14)</f>
        <v>483449470.34</v>
      </c>
    </row>
    <row r="16" ht="27" customHeight="1"/>
    <row r="17" ht="27" customHeight="1">
      <c r="A17" s="237" t="s">
        <v>640</v>
      </c>
    </row>
    <row r="18" spans="2:8" ht="27" customHeight="1">
      <c r="B18" s="317" t="s">
        <v>309</v>
      </c>
      <c r="C18" s="317"/>
      <c r="D18" s="317"/>
      <c r="E18" s="317"/>
      <c r="F18" s="317"/>
      <c r="G18" s="317"/>
      <c r="H18" s="317"/>
    </row>
    <row r="19" spans="2:8" ht="27" customHeight="1">
      <c r="B19" s="318" t="s">
        <v>310</v>
      </c>
      <c r="C19" s="318"/>
      <c r="D19" s="318"/>
      <c r="E19" s="318"/>
      <c r="F19" s="318"/>
      <c r="G19" s="318"/>
      <c r="H19" s="318"/>
    </row>
    <row r="20" spans="1:8" ht="27" customHeight="1">
      <c r="A20" s="236"/>
      <c r="B20" s="319" t="s">
        <v>260</v>
      </c>
      <c r="C20" s="319"/>
      <c r="D20" s="319"/>
      <c r="F20" s="319" t="s">
        <v>597</v>
      </c>
      <c r="G20" s="319"/>
      <c r="H20" s="319"/>
    </row>
    <row r="21" spans="1:8" ht="27" customHeight="1">
      <c r="A21" s="236"/>
      <c r="B21" s="242" t="s">
        <v>366</v>
      </c>
      <c r="C21" s="243" t="s">
        <v>367</v>
      </c>
      <c r="D21" s="242" t="s">
        <v>181</v>
      </c>
      <c r="F21" s="242" t="s">
        <v>366</v>
      </c>
      <c r="G21" s="243" t="s">
        <v>367</v>
      </c>
      <c r="H21" s="242" t="s">
        <v>181</v>
      </c>
    </row>
    <row r="22" spans="2:8" ht="27" customHeight="1">
      <c r="B22" s="244"/>
      <c r="C22" s="241" t="s">
        <v>368</v>
      </c>
      <c r="D22" s="244"/>
      <c r="E22" s="245"/>
      <c r="F22" s="244"/>
      <c r="G22" s="241" t="s">
        <v>368</v>
      </c>
      <c r="H22" s="244"/>
    </row>
    <row r="23" spans="1:8" ht="27" customHeight="1">
      <c r="A23" s="237" t="s">
        <v>80</v>
      </c>
      <c r="B23" s="249">
        <v>67735458.72</v>
      </c>
      <c r="C23" s="249">
        <v>12641516.27</v>
      </c>
      <c r="D23" s="249">
        <f>+B23+C23</f>
        <v>80376974.99</v>
      </c>
      <c r="E23" s="250"/>
      <c r="F23" s="249">
        <v>67735458.72</v>
      </c>
      <c r="G23" s="249">
        <v>12641516.27</v>
      </c>
      <c r="H23" s="249">
        <f>+F23+G23</f>
        <v>80376974.99</v>
      </c>
    </row>
    <row r="24" spans="1:8" ht="27" customHeight="1">
      <c r="A24" s="237" t="s">
        <v>81</v>
      </c>
      <c r="B24" s="249">
        <v>201481419.43</v>
      </c>
      <c r="C24" s="249">
        <v>4415958.22</v>
      </c>
      <c r="D24" s="249">
        <f>+B24+C24</f>
        <v>205897377.65</v>
      </c>
      <c r="E24" s="250"/>
      <c r="F24" s="251">
        <v>161719419.43</v>
      </c>
      <c r="G24" s="251">
        <v>1173222.45</v>
      </c>
      <c r="H24" s="249">
        <f>+F24+G24</f>
        <v>162892641.88</v>
      </c>
    </row>
    <row r="25" spans="1:8" ht="27" customHeight="1">
      <c r="A25" s="237" t="s">
        <v>82</v>
      </c>
      <c r="B25" s="249">
        <v>4028000</v>
      </c>
      <c r="C25" s="249">
        <v>0</v>
      </c>
      <c r="D25" s="249">
        <f>+B25+C25</f>
        <v>4028000</v>
      </c>
      <c r="E25" s="250"/>
      <c r="F25" s="251">
        <v>4028000</v>
      </c>
      <c r="G25" s="251">
        <v>0</v>
      </c>
      <c r="H25" s="249">
        <f>+F25+G25</f>
        <v>4028000</v>
      </c>
    </row>
    <row r="26" spans="1:8" ht="27" customHeight="1">
      <c r="A26" s="237" t="s">
        <v>83</v>
      </c>
      <c r="B26" s="247">
        <v>2825500</v>
      </c>
      <c r="C26" s="247">
        <v>0</v>
      </c>
      <c r="D26" s="247">
        <f>+B26+C26</f>
        <v>2825500</v>
      </c>
      <c r="E26" s="250"/>
      <c r="F26" s="247">
        <v>2825500</v>
      </c>
      <c r="G26" s="247">
        <v>0</v>
      </c>
      <c r="H26" s="249">
        <f>+F26+G26</f>
        <v>2825500</v>
      </c>
    </row>
    <row r="27" spans="1:8" ht="27" customHeight="1">
      <c r="A27" s="237" t="s">
        <v>371</v>
      </c>
      <c r="B27" s="252">
        <f>SUM(B23:B26)</f>
        <v>276070378.15</v>
      </c>
      <c r="C27" s="252">
        <f>SUM(C23:C26)</f>
        <v>17057474.49</v>
      </c>
      <c r="D27" s="252">
        <f>SUM(D23:D26)</f>
        <v>293127852.64</v>
      </c>
      <c r="E27" s="249"/>
      <c r="F27" s="252">
        <f>SUM(F23:F26)</f>
        <v>236308378.15</v>
      </c>
      <c r="G27" s="252">
        <f>SUM(G23:G26)</f>
        <v>13814738.719999999</v>
      </c>
      <c r="H27" s="252">
        <f>SUM(H23:H26)</f>
        <v>250123116.87</v>
      </c>
    </row>
    <row r="28" spans="1:8" ht="27" customHeight="1">
      <c r="A28" s="237" t="s">
        <v>696</v>
      </c>
      <c r="B28" s="251"/>
      <c r="C28" s="251"/>
      <c r="D28" s="247">
        <v>-5805140.73</v>
      </c>
      <c r="E28" s="249"/>
      <c r="F28" s="251"/>
      <c r="G28" s="251"/>
      <c r="H28" s="247">
        <v>-5805140.73</v>
      </c>
    </row>
    <row r="29" spans="1:8" ht="27" customHeight="1">
      <c r="A29" s="237" t="s">
        <v>371</v>
      </c>
      <c r="B29" s="251"/>
      <c r="C29" s="251"/>
      <c r="D29" s="247">
        <f>SUM(D27:D28)</f>
        <v>287322711.90999997</v>
      </c>
      <c r="E29" s="249"/>
      <c r="F29" s="251"/>
      <c r="G29" s="251"/>
      <c r="H29" s="251">
        <f>SUM(H27:H28)</f>
        <v>244317976.14000002</v>
      </c>
    </row>
    <row r="30" spans="1:8" ht="27" customHeight="1" thickBot="1">
      <c r="A30" s="237" t="s">
        <v>372</v>
      </c>
      <c r="B30" s="249"/>
      <c r="C30" s="249"/>
      <c r="D30" s="253">
        <f>+D15+D29</f>
        <v>797823869.97</v>
      </c>
      <c r="F30" s="239"/>
      <c r="G30" s="239"/>
      <c r="H30" s="253">
        <f>+H15+H29</f>
        <v>727767446.48</v>
      </c>
    </row>
    <row r="31" spans="2:9" ht="27" customHeight="1" thickTop="1">
      <c r="B31" s="254"/>
      <c r="C31" s="255"/>
      <c r="E31" s="256"/>
      <c r="F31" s="257"/>
      <c r="G31" s="257"/>
      <c r="H31" s="257"/>
      <c r="I31" s="258"/>
    </row>
  </sheetData>
  <mergeCells count="8">
    <mergeCell ref="B5:H5"/>
    <mergeCell ref="B6:H6"/>
    <mergeCell ref="B7:D7"/>
    <mergeCell ref="F7:H7"/>
    <mergeCell ref="B18:H18"/>
    <mergeCell ref="B19:H19"/>
    <mergeCell ref="B20:D20"/>
    <mergeCell ref="F20:H20"/>
  </mergeCells>
  <printOptions/>
  <pageMargins left="0.49" right="0.2362204724409449" top="0.71" bottom="0.5" header="0.27" footer="0.23"/>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L49"/>
  <sheetViews>
    <sheetView zoomScale="90" zoomScaleNormal="90" workbookViewId="0" topLeftCell="G16">
      <selection activeCell="I13" sqref="I13"/>
    </sheetView>
  </sheetViews>
  <sheetFormatPr defaultColWidth="9.140625" defaultRowHeight="24" customHeight="1"/>
  <cols>
    <col min="1" max="1" width="17.7109375" style="3" customWidth="1"/>
    <col min="2" max="2" width="22.57421875" style="3" customWidth="1"/>
    <col min="3" max="3" width="18.28125" style="3" customWidth="1"/>
    <col min="4" max="11" width="17.7109375" style="3" customWidth="1"/>
    <col min="12" max="12" width="2.00390625" style="3" customWidth="1"/>
    <col min="13" max="16384" width="9.140625" style="3" customWidth="1"/>
  </cols>
  <sheetData>
    <row r="1" spans="1:11" ht="24" customHeight="1">
      <c r="A1" s="320" t="s">
        <v>641</v>
      </c>
      <c r="B1" s="320"/>
      <c r="C1" s="320"/>
      <c r="D1" s="320"/>
      <c r="E1" s="320"/>
      <c r="F1" s="320"/>
      <c r="G1" s="320"/>
      <c r="H1" s="320"/>
      <c r="I1" s="320"/>
      <c r="J1" s="320"/>
      <c r="K1" s="320"/>
    </row>
    <row r="2" spans="1:11" ht="24" customHeight="1">
      <c r="A2" s="4"/>
      <c r="B2" s="4"/>
      <c r="C2" s="4"/>
      <c r="D2" s="4"/>
      <c r="E2" s="4"/>
      <c r="F2" s="4"/>
      <c r="G2" s="4"/>
      <c r="H2" s="4"/>
      <c r="I2" s="4"/>
      <c r="J2" s="4"/>
      <c r="K2" s="4"/>
    </row>
    <row r="3" s="5" customFormat="1" ht="24" customHeight="1">
      <c r="A3" s="2" t="s">
        <v>642</v>
      </c>
    </row>
    <row r="4" s="5" customFormat="1" ht="24" customHeight="1">
      <c r="A4" s="1" t="s">
        <v>185</v>
      </c>
    </row>
    <row r="5" spans="3:11" ht="24" customHeight="1">
      <c r="C5" s="321" t="s">
        <v>311</v>
      </c>
      <c r="D5" s="321"/>
      <c r="E5" s="321"/>
      <c r="F5" s="321"/>
      <c r="G5" s="321"/>
      <c r="H5" s="321"/>
      <c r="I5" s="321"/>
      <c r="J5" s="321"/>
      <c r="K5" s="4" t="s">
        <v>373</v>
      </c>
    </row>
    <row r="6" spans="1:11" s="5" customFormat="1" ht="24" customHeight="1">
      <c r="A6" s="8"/>
      <c r="B6" s="8"/>
      <c r="C6" s="10" t="s">
        <v>366</v>
      </c>
      <c r="D6" s="10" t="s">
        <v>374</v>
      </c>
      <c r="E6" s="10" t="s">
        <v>393</v>
      </c>
      <c r="F6" s="10" t="s">
        <v>404</v>
      </c>
      <c r="G6" s="10" t="s">
        <v>375</v>
      </c>
      <c r="H6" s="10" t="s">
        <v>376</v>
      </c>
      <c r="I6" s="10" t="s">
        <v>377</v>
      </c>
      <c r="J6" s="10" t="s">
        <v>378</v>
      </c>
      <c r="K6" s="10" t="s">
        <v>181</v>
      </c>
    </row>
    <row r="7" spans="1:11" s="5" customFormat="1" ht="24" customHeight="1">
      <c r="A7" s="8"/>
      <c r="B7" s="8"/>
      <c r="C7" s="11"/>
      <c r="D7" s="11"/>
      <c r="E7" s="11"/>
      <c r="F7" s="11"/>
      <c r="G7" s="11" t="s">
        <v>379</v>
      </c>
      <c r="H7" s="11" t="s">
        <v>380</v>
      </c>
      <c r="I7" s="11" t="s">
        <v>368</v>
      </c>
      <c r="J7" s="11"/>
      <c r="K7" s="11"/>
    </row>
    <row r="8" spans="1:10" s="5" customFormat="1" ht="24" customHeight="1">
      <c r="A8" s="5" t="s">
        <v>381</v>
      </c>
      <c r="C8" s="12"/>
      <c r="D8" s="12"/>
      <c r="E8" s="12"/>
      <c r="F8" s="12"/>
      <c r="G8" s="12"/>
      <c r="H8" s="12"/>
      <c r="I8" s="12"/>
      <c r="J8" s="12"/>
    </row>
    <row r="9" spans="1:12" s="5" customFormat="1" ht="24" customHeight="1">
      <c r="A9" s="5" t="s">
        <v>605</v>
      </c>
      <c r="C9" s="295">
        <v>323500587.11</v>
      </c>
      <c r="D9" s="295">
        <v>859356695.68</v>
      </c>
      <c r="E9" s="295">
        <v>86938722.78</v>
      </c>
      <c r="F9" s="295">
        <v>61050391.9</v>
      </c>
      <c r="G9" s="295">
        <v>377319625.63</v>
      </c>
      <c r="H9" s="295">
        <v>422828.74</v>
      </c>
      <c r="I9" s="295">
        <v>9842464.43</v>
      </c>
      <c r="J9" s="295">
        <v>179847832.97</v>
      </c>
      <c r="K9" s="295">
        <f>SUM(C9:J9)</f>
        <v>1898279149.24</v>
      </c>
      <c r="L9" s="84"/>
    </row>
    <row r="10" spans="1:12" s="5" customFormat="1" ht="24" customHeight="1">
      <c r="A10" s="5" t="s">
        <v>382</v>
      </c>
      <c r="C10" s="295">
        <v>1443929.83</v>
      </c>
      <c r="D10" s="295">
        <v>8795400.56</v>
      </c>
      <c r="E10" s="295">
        <v>4524797.5</v>
      </c>
      <c r="F10" s="295">
        <v>2509480.96</v>
      </c>
      <c r="G10" s="295">
        <v>9928072.3</v>
      </c>
      <c r="H10" s="295">
        <v>0</v>
      </c>
      <c r="I10" s="295">
        <v>0</v>
      </c>
      <c r="J10" s="295">
        <v>41790500.88</v>
      </c>
      <c r="K10" s="295">
        <f>SUM(C10:J10)</f>
        <v>68992182.03</v>
      </c>
      <c r="L10" s="84"/>
    </row>
    <row r="11" spans="1:12" s="5" customFormat="1" ht="24" customHeight="1">
      <c r="A11" s="5" t="s">
        <v>394</v>
      </c>
      <c r="C11" s="295">
        <v>0</v>
      </c>
      <c r="D11" s="295">
        <v>103425779.74</v>
      </c>
      <c r="E11" s="295">
        <v>0</v>
      </c>
      <c r="F11" s="295">
        <v>2124339.54</v>
      </c>
      <c r="G11" s="295">
        <v>21054724.94</v>
      </c>
      <c r="H11" s="295">
        <v>0</v>
      </c>
      <c r="I11" s="295">
        <v>0</v>
      </c>
      <c r="J11" s="295">
        <v>-126604844.22</v>
      </c>
      <c r="K11" s="295">
        <f>SUM(C11:J11)</f>
        <v>0</v>
      </c>
      <c r="L11" s="84"/>
    </row>
    <row r="12" spans="1:12" s="5" customFormat="1" ht="24" customHeight="1">
      <c r="A12" s="5" t="s">
        <v>383</v>
      </c>
      <c r="C12" s="295">
        <v>0</v>
      </c>
      <c r="D12" s="295">
        <v>0</v>
      </c>
      <c r="E12" s="295">
        <v>-3581405</v>
      </c>
      <c r="F12" s="295">
        <v>-775139.67</v>
      </c>
      <c r="G12" s="295">
        <v>-194943.43</v>
      </c>
      <c r="H12" s="295">
        <v>-17830.32</v>
      </c>
      <c r="I12" s="295">
        <v>-688792.3</v>
      </c>
      <c r="J12" s="295">
        <v>0</v>
      </c>
      <c r="K12" s="295">
        <f>SUM(C12:J12)</f>
        <v>-5258110.72</v>
      </c>
      <c r="L12" s="84"/>
    </row>
    <row r="13" spans="1:11" s="5" customFormat="1" ht="24" customHeight="1">
      <c r="A13" s="5" t="s">
        <v>261</v>
      </c>
      <c r="C13" s="296">
        <f aca="true" t="shared" si="0" ref="C13:K13">SUM(C9:C12)</f>
        <v>324944516.94</v>
      </c>
      <c r="D13" s="296">
        <f t="shared" si="0"/>
        <v>971577875.9799999</v>
      </c>
      <c r="E13" s="296">
        <f t="shared" si="0"/>
        <v>87882115.28</v>
      </c>
      <c r="F13" s="296">
        <f t="shared" si="0"/>
        <v>64909072.73</v>
      </c>
      <c r="G13" s="296">
        <f t="shared" si="0"/>
        <v>408107479.44</v>
      </c>
      <c r="H13" s="296">
        <f t="shared" si="0"/>
        <v>404998.42</v>
      </c>
      <c r="I13" s="296">
        <f t="shared" si="0"/>
        <v>9153672.129999999</v>
      </c>
      <c r="J13" s="296">
        <f t="shared" si="0"/>
        <v>95033489.63</v>
      </c>
      <c r="K13" s="296">
        <f t="shared" si="0"/>
        <v>1962013220.55</v>
      </c>
    </row>
    <row r="14" spans="1:11" s="5" customFormat="1" ht="24" customHeight="1">
      <c r="A14" s="5" t="s">
        <v>643</v>
      </c>
      <c r="C14" s="295"/>
      <c r="D14" s="295"/>
      <c r="E14" s="295"/>
      <c r="F14" s="295"/>
      <c r="G14" s="295"/>
      <c r="H14" s="295"/>
      <c r="I14" s="295"/>
      <c r="J14" s="295"/>
      <c r="K14" s="295"/>
    </row>
    <row r="15" spans="1:11" s="5" customFormat="1" ht="24" customHeight="1">
      <c r="A15" s="5" t="s">
        <v>605</v>
      </c>
      <c r="C15" s="295">
        <v>0</v>
      </c>
      <c r="D15" s="295">
        <v>433440423.26</v>
      </c>
      <c r="E15" s="295">
        <v>46668312.6</v>
      </c>
      <c r="F15" s="295">
        <v>33718216.34</v>
      </c>
      <c r="G15" s="295">
        <v>351822489.28</v>
      </c>
      <c r="H15" s="295">
        <v>0</v>
      </c>
      <c r="I15" s="295">
        <v>0</v>
      </c>
      <c r="J15" s="295">
        <v>0</v>
      </c>
      <c r="K15" s="295">
        <f>SUM(C15:J15)</f>
        <v>865649441.48</v>
      </c>
    </row>
    <row r="16" spans="1:11" s="5" customFormat="1" ht="24" customHeight="1">
      <c r="A16" s="5" t="s">
        <v>384</v>
      </c>
      <c r="C16" s="295">
        <v>0</v>
      </c>
      <c r="D16" s="295">
        <v>22941982.63</v>
      </c>
      <c r="E16" s="295">
        <v>5776534.03</v>
      </c>
      <c r="F16" s="295">
        <v>4462701.01</v>
      </c>
      <c r="G16" s="295">
        <v>7179184.09</v>
      </c>
      <c r="H16" s="295">
        <v>0</v>
      </c>
      <c r="I16" s="295">
        <v>0</v>
      </c>
      <c r="J16" s="295">
        <v>0</v>
      </c>
      <c r="K16" s="295">
        <f>SUM(C16:J16)</f>
        <v>40360401.760000005</v>
      </c>
    </row>
    <row r="17" spans="1:11" s="5" customFormat="1" ht="24" customHeight="1">
      <c r="A17" s="5" t="s">
        <v>385</v>
      </c>
      <c r="C17" s="295">
        <v>0</v>
      </c>
      <c r="D17" s="295">
        <v>0</v>
      </c>
      <c r="E17" s="295">
        <v>-3542355.95</v>
      </c>
      <c r="F17" s="295">
        <v>-77668.19</v>
      </c>
      <c r="G17" s="295">
        <v>-191303.21</v>
      </c>
      <c r="H17" s="295">
        <v>0</v>
      </c>
      <c r="I17" s="295">
        <v>0</v>
      </c>
      <c r="J17" s="295">
        <v>0</v>
      </c>
      <c r="K17" s="295">
        <f>SUM(C17:J17)</f>
        <v>-3811327.35</v>
      </c>
    </row>
    <row r="18" spans="1:11" s="5" customFormat="1" ht="24" customHeight="1">
      <c r="A18" s="5" t="s">
        <v>261</v>
      </c>
      <c r="C18" s="296">
        <f aca="true" t="shared" si="1" ref="C18:J18">+C15+C16-C17</f>
        <v>0</v>
      </c>
      <c r="D18" s="296">
        <f t="shared" si="1"/>
        <v>456382405.89</v>
      </c>
      <c r="E18" s="296">
        <f>SUM(E15:E17)</f>
        <v>48902490.68</v>
      </c>
      <c r="F18" s="296">
        <f>SUM(F15:F17)</f>
        <v>38103249.160000004</v>
      </c>
      <c r="G18" s="296">
        <f>SUM(G15:G17)</f>
        <v>358810370.15999997</v>
      </c>
      <c r="H18" s="296">
        <f t="shared" si="1"/>
        <v>0</v>
      </c>
      <c r="I18" s="296">
        <f t="shared" si="1"/>
        <v>0</v>
      </c>
      <c r="J18" s="296">
        <f t="shared" si="1"/>
        <v>0</v>
      </c>
      <c r="K18" s="296">
        <f>SUM(C18:J18)</f>
        <v>902198515.89</v>
      </c>
    </row>
    <row r="19" spans="1:11" s="5" customFormat="1" ht="24" customHeight="1">
      <c r="A19" s="5" t="s">
        <v>312</v>
      </c>
      <c r="C19" s="295"/>
      <c r="D19" s="295"/>
      <c r="E19" s="295"/>
      <c r="F19" s="295"/>
      <c r="G19" s="295"/>
      <c r="H19" s="295"/>
      <c r="I19" s="295"/>
      <c r="J19" s="295"/>
      <c r="K19" s="295"/>
    </row>
    <row r="20" spans="1:11" s="5" customFormat="1" ht="24" customHeight="1">
      <c r="A20" s="5" t="s">
        <v>605</v>
      </c>
      <c r="C20" s="295">
        <v>17143725</v>
      </c>
      <c r="D20" s="295">
        <v>0</v>
      </c>
      <c r="E20" s="295">
        <v>0</v>
      </c>
      <c r="F20" s="295">
        <v>0</v>
      </c>
      <c r="G20" s="295">
        <v>0</v>
      </c>
      <c r="H20" s="295">
        <v>0</v>
      </c>
      <c r="I20" s="295">
        <v>0</v>
      </c>
      <c r="J20" s="295">
        <v>0</v>
      </c>
      <c r="K20" s="295">
        <f>SUM(C20:J20)</f>
        <v>17143725</v>
      </c>
    </row>
    <row r="21" spans="1:11" s="5" customFormat="1" ht="24" customHeight="1">
      <c r="A21" s="5" t="s">
        <v>586</v>
      </c>
      <c r="C21" s="295">
        <v>0</v>
      </c>
      <c r="D21" s="295">
        <v>0</v>
      </c>
      <c r="E21" s="295">
        <v>0</v>
      </c>
      <c r="F21" s="295">
        <v>0</v>
      </c>
      <c r="G21" s="295">
        <v>0</v>
      </c>
      <c r="H21" s="295">
        <v>0</v>
      </c>
      <c r="I21" s="295">
        <v>0</v>
      </c>
      <c r="J21" s="295">
        <v>0</v>
      </c>
      <c r="K21" s="295">
        <f>SUM(C21:J21)</f>
        <v>0</v>
      </c>
    </row>
    <row r="22" spans="1:11" s="5" customFormat="1" ht="24" customHeight="1">
      <c r="A22" s="5" t="s">
        <v>587</v>
      </c>
      <c r="C22" s="295">
        <v>0</v>
      </c>
      <c r="D22" s="295">
        <v>0</v>
      </c>
      <c r="E22" s="295">
        <v>0</v>
      </c>
      <c r="F22" s="295">
        <v>0</v>
      </c>
      <c r="G22" s="295">
        <v>0</v>
      </c>
      <c r="H22" s="295">
        <v>0</v>
      </c>
      <c r="I22" s="295">
        <v>0</v>
      </c>
      <c r="J22" s="295">
        <v>0</v>
      </c>
      <c r="K22" s="295">
        <f>SUM(C22:J22)</f>
        <v>0</v>
      </c>
    </row>
    <row r="23" spans="1:11" s="5" customFormat="1" ht="24" customHeight="1">
      <c r="A23" s="5" t="s">
        <v>261</v>
      </c>
      <c r="C23" s="296">
        <f aca="true" t="shared" si="2" ref="C23:K23">SUM(C20:C22)</f>
        <v>17143725</v>
      </c>
      <c r="D23" s="296">
        <f t="shared" si="2"/>
        <v>0</v>
      </c>
      <c r="E23" s="296">
        <f t="shared" si="2"/>
        <v>0</v>
      </c>
      <c r="F23" s="296">
        <f t="shared" si="2"/>
        <v>0</v>
      </c>
      <c r="G23" s="296">
        <f t="shared" si="2"/>
        <v>0</v>
      </c>
      <c r="H23" s="296">
        <f t="shared" si="2"/>
        <v>0</v>
      </c>
      <c r="I23" s="296">
        <f t="shared" si="2"/>
        <v>0</v>
      </c>
      <c r="J23" s="296">
        <f t="shared" si="2"/>
        <v>0</v>
      </c>
      <c r="K23" s="296">
        <f t="shared" si="2"/>
        <v>17143725</v>
      </c>
    </row>
    <row r="24" spans="1:11" s="5" customFormat="1" ht="24" customHeight="1">
      <c r="A24" s="5" t="s">
        <v>395</v>
      </c>
      <c r="C24" s="295"/>
      <c r="D24" s="295"/>
      <c r="E24" s="295"/>
      <c r="F24" s="295"/>
      <c r="G24" s="295"/>
      <c r="H24" s="295"/>
      <c r="I24" s="295"/>
      <c r="J24" s="295"/>
      <c r="K24" s="295"/>
    </row>
    <row r="25" spans="1:11" s="5" customFormat="1" ht="24" customHeight="1" thickBot="1">
      <c r="A25" s="5" t="s">
        <v>605</v>
      </c>
      <c r="C25" s="297">
        <f aca="true" t="shared" si="3" ref="C25:K25">+C9-C15-C20</f>
        <v>306356862.11</v>
      </c>
      <c r="D25" s="297">
        <f t="shared" si="3"/>
        <v>425916272.41999996</v>
      </c>
      <c r="E25" s="297">
        <f t="shared" si="3"/>
        <v>40270410.18</v>
      </c>
      <c r="F25" s="297">
        <f t="shared" si="3"/>
        <v>27332175.559999995</v>
      </c>
      <c r="G25" s="297">
        <f t="shared" si="3"/>
        <v>25497136.350000024</v>
      </c>
      <c r="H25" s="297">
        <f t="shared" si="3"/>
        <v>422828.74</v>
      </c>
      <c r="I25" s="297">
        <f t="shared" si="3"/>
        <v>9842464.43</v>
      </c>
      <c r="J25" s="297">
        <f t="shared" si="3"/>
        <v>179847832.97</v>
      </c>
      <c r="K25" s="297">
        <f t="shared" si="3"/>
        <v>1015485982.76</v>
      </c>
    </row>
    <row r="26" spans="3:11" s="5" customFormat="1" ht="24" customHeight="1" thickTop="1">
      <c r="C26" s="295"/>
      <c r="D26" s="295"/>
      <c r="E26" s="295"/>
      <c r="F26" s="295"/>
      <c r="G26" s="295"/>
      <c r="H26" s="295"/>
      <c r="I26" s="295"/>
      <c r="J26" s="295"/>
      <c r="K26" s="295"/>
    </row>
    <row r="27" spans="1:11" s="5" customFormat="1" ht="24" customHeight="1" thickBot="1">
      <c r="A27" s="5" t="s">
        <v>261</v>
      </c>
      <c r="C27" s="297">
        <f aca="true" t="shared" si="4" ref="C27:K27">+C13+-C18-C23</f>
        <v>307800791.94</v>
      </c>
      <c r="D27" s="297">
        <f t="shared" si="4"/>
        <v>515195470.0899999</v>
      </c>
      <c r="E27" s="297">
        <f t="shared" si="4"/>
        <v>38979624.6</v>
      </c>
      <c r="F27" s="297">
        <f t="shared" si="4"/>
        <v>26805823.569999993</v>
      </c>
      <c r="G27" s="297">
        <f t="shared" si="4"/>
        <v>49297109.28000003</v>
      </c>
      <c r="H27" s="297">
        <f t="shared" si="4"/>
        <v>404998.42</v>
      </c>
      <c r="I27" s="297">
        <f t="shared" si="4"/>
        <v>9153672.129999999</v>
      </c>
      <c r="J27" s="297">
        <f t="shared" si="4"/>
        <v>95033489.63</v>
      </c>
      <c r="K27" s="297">
        <f t="shared" si="4"/>
        <v>1042670979.66</v>
      </c>
    </row>
    <row r="28" spans="3:10" s="14" customFormat="1" ht="24" customHeight="1" thickTop="1">
      <c r="C28" s="15"/>
      <c r="D28" s="15"/>
      <c r="E28" s="15"/>
      <c r="F28" s="15"/>
      <c r="G28" s="15"/>
      <c r="H28" s="15"/>
      <c r="I28" s="15"/>
      <c r="J28" s="15"/>
    </row>
    <row r="29" spans="1:10" s="14" customFormat="1" ht="24" customHeight="1">
      <c r="A29" s="1" t="s">
        <v>95</v>
      </c>
      <c r="C29" s="15"/>
      <c r="D29" s="15"/>
      <c r="E29" s="15"/>
      <c r="F29" s="15"/>
      <c r="G29" s="15"/>
      <c r="H29" s="15"/>
      <c r="I29" s="15"/>
      <c r="J29" s="15"/>
    </row>
    <row r="30" spans="1:10" s="14" customFormat="1" ht="24" customHeight="1">
      <c r="A30" s="1" t="s">
        <v>262</v>
      </c>
      <c r="C30" s="15"/>
      <c r="D30" s="15"/>
      <c r="E30" s="15"/>
      <c r="F30" s="15"/>
      <c r="G30" s="15"/>
      <c r="H30" s="15"/>
      <c r="I30" s="15"/>
      <c r="J30" s="15"/>
    </row>
    <row r="31" spans="1:10" s="14" customFormat="1" ht="24" customHeight="1">
      <c r="A31" s="1"/>
      <c r="C31" s="15"/>
      <c r="D31" s="15"/>
      <c r="E31" s="15"/>
      <c r="F31" s="15"/>
      <c r="G31" s="15"/>
      <c r="H31" s="15"/>
      <c r="I31" s="15"/>
      <c r="J31" s="15"/>
    </row>
    <row r="32" spans="1:10" s="14" customFormat="1" ht="24" customHeight="1">
      <c r="A32" s="1"/>
      <c r="C32" s="15"/>
      <c r="D32" s="15"/>
      <c r="E32" s="15"/>
      <c r="F32" s="15"/>
      <c r="G32" s="15"/>
      <c r="H32" s="15"/>
      <c r="I32" s="15"/>
      <c r="J32" s="15"/>
    </row>
    <row r="33" spans="1:10" s="14" customFormat="1" ht="24" customHeight="1">
      <c r="A33" s="1"/>
      <c r="C33" s="15"/>
      <c r="D33" s="15"/>
      <c r="E33" s="15"/>
      <c r="F33" s="15"/>
      <c r="G33" s="15"/>
      <c r="H33" s="15"/>
      <c r="I33" s="15"/>
      <c r="J33" s="15"/>
    </row>
    <row r="34" spans="1:10" s="5" customFormat="1" ht="24" customHeight="1">
      <c r="A34" s="1"/>
      <c r="C34" s="13"/>
      <c r="D34" s="13"/>
      <c r="E34" s="13"/>
      <c r="F34" s="13"/>
      <c r="G34" s="13"/>
      <c r="H34" s="13"/>
      <c r="I34" s="13"/>
      <c r="J34" s="13"/>
    </row>
    <row r="35" spans="1:10" s="5" customFormat="1" ht="24" customHeight="1">
      <c r="A35" s="1"/>
      <c r="C35" s="13"/>
      <c r="D35" s="13"/>
      <c r="E35" s="13"/>
      <c r="F35" s="13"/>
      <c r="G35" s="13"/>
      <c r="H35" s="13"/>
      <c r="I35" s="13"/>
      <c r="J35" s="13"/>
    </row>
    <row r="36" spans="3:10" s="14" customFormat="1" ht="24" customHeight="1">
      <c r="C36" s="16"/>
      <c r="D36" s="16"/>
      <c r="E36" s="16"/>
      <c r="F36" s="16"/>
      <c r="G36" s="16"/>
      <c r="H36" s="16"/>
      <c r="I36" s="16"/>
      <c r="J36" s="16"/>
    </row>
    <row r="37" spans="3:10" s="14" customFormat="1" ht="24" customHeight="1">
      <c r="C37" s="16"/>
      <c r="D37" s="16"/>
      <c r="E37" s="16"/>
      <c r="F37" s="16"/>
      <c r="G37" s="16"/>
      <c r="H37" s="16"/>
      <c r="I37" s="16"/>
      <c r="J37" s="16"/>
    </row>
    <row r="38" spans="3:10" s="14" customFormat="1" ht="24" customHeight="1">
      <c r="C38" s="16"/>
      <c r="D38" s="16"/>
      <c r="E38" s="16"/>
      <c r="F38" s="16"/>
      <c r="G38" s="16"/>
      <c r="H38" s="16"/>
      <c r="I38" s="16"/>
      <c r="J38" s="16"/>
    </row>
    <row r="39" spans="3:10" s="14" customFormat="1" ht="24" customHeight="1">
      <c r="C39" s="16"/>
      <c r="D39" s="16"/>
      <c r="E39" s="16"/>
      <c r="F39" s="16"/>
      <c r="G39" s="16"/>
      <c r="H39" s="16"/>
      <c r="I39" s="16"/>
      <c r="J39" s="16"/>
    </row>
    <row r="40" spans="3:10" s="14" customFormat="1" ht="24" customHeight="1">
      <c r="C40" s="16"/>
      <c r="D40" s="16"/>
      <c r="E40" s="16"/>
      <c r="F40" s="16"/>
      <c r="G40" s="16"/>
      <c r="H40" s="16"/>
      <c r="I40" s="16"/>
      <c r="J40" s="16"/>
    </row>
    <row r="41" spans="3:10" s="14" customFormat="1" ht="24" customHeight="1">
      <c r="C41" s="16"/>
      <c r="D41" s="16"/>
      <c r="E41" s="16"/>
      <c r="F41" s="16"/>
      <c r="G41" s="16"/>
      <c r="H41" s="16"/>
      <c r="I41" s="16"/>
      <c r="J41" s="16"/>
    </row>
    <row r="42" spans="3:10" s="14" customFormat="1" ht="24" customHeight="1">
      <c r="C42" s="16"/>
      <c r="D42" s="16"/>
      <c r="E42" s="16"/>
      <c r="F42" s="16"/>
      <c r="G42" s="16"/>
      <c r="H42" s="16"/>
      <c r="I42" s="16"/>
      <c r="J42" s="16"/>
    </row>
    <row r="43" spans="3:10" s="14" customFormat="1" ht="24" customHeight="1">
      <c r="C43" s="17"/>
      <c r="D43" s="17"/>
      <c r="E43" s="17"/>
      <c r="F43" s="17"/>
      <c r="G43" s="17"/>
      <c r="H43" s="17"/>
      <c r="I43" s="17"/>
      <c r="J43" s="17"/>
    </row>
    <row r="44" spans="3:10" s="14" customFormat="1" ht="24" customHeight="1">
      <c r="C44" s="17"/>
      <c r="D44" s="17"/>
      <c r="E44" s="17"/>
      <c r="F44" s="17"/>
      <c r="G44" s="17"/>
      <c r="H44" s="17"/>
      <c r="I44" s="17"/>
      <c r="J44" s="17"/>
    </row>
    <row r="45" spans="3:10" s="14" customFormat="1" ht="24" customHeight="1">
      <c r="C45" s="17"/>
      <c r="D45" s="17"/>
      <c r="E45" s="17"/>
      <c r="F45" s="17"/>
      <c r="G45" s="17"/>
      <c r="H45" s="17"/>
      <c r="I45" s="17"/>
      <c r="J45" s="17"/>
    </row>
    <row r="46" spans="3:10" s="14" customFormat="1" ht="24" customHeight="1">
      <c r="C46" s="17"/>
      <c r="D46" s="17"/>
      <c r="E46" s="17"/>
      <c r="F46" s="17"/>
      <c r="G46" s="17"/>
      <c r="H46" s="17"/>
      <c r="I46" s="17"/>
      <c r="J46" s="17"/>
    </row>
    <row r="47" spans="3:10" s="14" customFormat="1" ht="24" customHeight="1">
      <c r="C47" s="17"/>
      <c r="D47" s="17"/>
      <c r="E47" s="17"/>
      <c r="F47" s="17"/>
      <c r="G47" s="17"/>
      <c r="H47" s="17"/>
      <c r="I47" s="17"/>
      <c r="J47" s="17"/>
    </row>
    <row r="48" spans="3:10" s="14" customFormat="1" ht="24" customHeight="1">
      <c r="C48" s="17"/>
      <c r="D48" s="17"/>
      <c r="E48" s="17"/>
      <c r="F48" s="17"/>
      <c r="G48" s="17"/>
      <c r="H48" s="17"/>
      <c r="I48" s="17"/>
      <c r="J48" s="17"/>
    </row>
    <row r="49" spans="3:10" s="14" customFormat="1" ht="24" customHeight="1">
      <c r="C49" s="17"/>
      <c r="D49" s="17"/>
      <c r="E49" s="17"/>
      <c r="F49" s="17"/>
      <c r="G49" s="17"/>
      <c r="H49" s="17"/>
      <c r="I49" s="17"/>
      <c r="J49" s="17"/>
    </row>
    <row r="50" s="14" customFormat="1" ht="24" customHeight="1"/>
    <row r="51" s="14" customFormat="1" ht="24" customHeight="1"/>
    <row r="52" s="14" customFormat="1" ht="24" customHeight="1"/>
    <row r="53" s="14" customFormat="1" ht="24" customHeight="1"/>
    <row r="54" s="14" customFormat="1" ht="24" customHeight="1"/>
    <row r="55" s="14" customFormat="1" ht="24" customHeight="1"/>
  </sheetData>
  <mergeCells count="2">
    <mergeCell ref="A1:K1"/>
    <mergeCell ref="C5:J5"/>
  </mergeCells>
  <printOptions horizontalCentered="1"/>
  <pageMargins left="0.25" right="0.16" top="0.38" bottom="0.1968503937007874" header="0.15748031496062992" footer="0.3937007874015748"/>
  <pageSetup horizontalDpi="180" verticalDpi="180" orientation="landscape" paperSize="9" scale="73" r:id="rId1"/>
</worksheet>
</file>

<file path=xl/worksheets/sheet7.xml><?xml version="1.0" encoding="utf-8"?>
<worksheet xmlns="http://schemas.openxmlformats.org/spreadsheetml/2006/main" xmlns:r="http://schemas.openxmlformats.org/officeDocument/2006/relationships">
  <dimension ref="A1:K72"/>
  <sheetViews>
    <sheetView zoomScale="90" zoomScaleNormal="90" workbookViewId="0" topLeftCell="A1">
      <selection activeCell="B28" sqref="B28"/>
    </sheetView>
  </sheetViews>
  <sheetFormatPr defaultColWidth="9.140625" defaultRowHeight="27" customHeight="1"/>
  <cols>
    <col min="1" max="1" width="4.7109375" style="260" customWidth="1"/>
    <col min="2" max="2" width="23.28125" style="260" customWidth="1"/>
    <col min="3" max="3" width="3.7109375" style="260" customWidth="1"/>
    <col min="4" max="4" width="18.00390625" style="260" customWidth="1"/>
    <col min="5" max="5" width="2.140625" style="260" customWidth="1"/>
    <col min="6" max="6" width="16.28125" style="260" customWidth="1"/>
    <col min="7" max="7" width="2.140625" style="260" customWidth="1"/>
    <col min="8" max="8" width="17.421875" style="260" customWidth="1"/>
    <col min="9" max="9" width="2.140625" style="260" customWidth="1"/>
    <col min="10" max="10" width="16.7109375" style="260" customWidth="1"/>
    <col min="11" max="11" width="4.421875" style="260" customWidth="1"/>
    <col min="12" max="16384" width="9.140625" style="260" customWidth="1"/>
  </cols>
  <sheetData>
    <row r="1" spans="1:10" ht="27.75" customHeight="1">
      <c r="A1" s="259" t="s">
        <v>499</v>
      </c>
      <c r="B1" s="259"/>
      <c r="C1" s="259"/>
      <c r="D1" s="259"/>
      <c r="E1" s="259"/>
      <c r="F1" s="259"/>
      <c r="G1" s="259"/>
      <c r="H1" s="259"/>
      <c r="I1" s="259"/>
      <c r="J1" s="259"/>
    </row>
    <row r="2" spans="1:10" ht="27.75" customHeight="1">
      <c r="A2" s="261"/>
      <c r="B2" s="261"/>
      <c r="C2" s="261"/>
      <c r="D2" s="261"/>
      <c r="E2" s="261"/>
      <c r="F2" s="261"/>
      <c r="G2" s="261"/>
      <c r="H2" s="261"/>
      <c r="I2" s="261"/>
      <c r="J2" s="261"/>
    </row>
    <row r="3" spans="1:8" ht="27.75" customHeight="1">
      <c r="A3" s="262" t="s">
        <v>644</v>
      </c>
      <c r="B3" s="255"/>
      <c r="C3" s="255"/>
      <c r="D3" s="255"/>
      <c r="E3" s="255"/>
      <c r="F3" s="255"/>
      <c r="G3" s="255"/>
      <c r="H3" s="255"/>
    </row>
    <row r="4" spans="1:10" s="245" customFormat="1" ht="27.75" customHeight="1">
      <c r="A4" s="263"/>
      <c r="B4" s="263"/>
      <c r="C4" s="263"/>
      <c r="D4" s="239"/>
      <c r="E4" s="239"/>
      <c r="H4" s="258"/>
      <c r="I4" s="258"/>
      <c r="J4" s="264" t="s">
        <v>373</v>
      </c>
    </row>
    <row r="5" spans="1:10" s="245" customFormat="1" ht="27.75" customHeight="1">
      <c r="A5" s="263"/>
      <c r="B5" s="263"/>
      <c r="C5" s="263"/>
      <c r="D5" s="239"/>
      <c r="E5" s="239"/>
      <c r="H5" s="322" t="s">
        <v>303</v>
      </c>
      <c r="I5" s="322"/>
      <c r="J5" s="322"/>
    </row>
    <row r="6" spans="1:10" s="245" customFormat="1" ht="27.75" customHeight="1">
      <c r="A6" s="263"/>
      <c r="B6" s="263"/>
      <c r="C6" s="263"/>
      <c r="D6" s="239"/>
      <c r="E6" s="239"/>
      <c r="H6" s="265"/>
      <c r="I6" s="265"/>
      <c r="J6" s="265" t="s">
        <v>304</v>
      </c>
    </row>
    <row r="7" spans="4:10" s="237" customFormat="1" ht="27.75" customHeight="1">
      <c r="D7" s="239"/>
      <c r="E7" s="239"/>
      <c r="H7" s="266" t="s">
        <v>250</v>
      </c>
      <c r="J7" s="267" t="s">
        <v>618</v>
      </c>
    </row>
    <row r="8" spans="2:10" ht="27.75" customHeight="1">
      <c r="B8" s="255" t="s">
        <v>386</v>
      </c>
      <c r="C8" s="255"/>
      <c r="D8" s="255"/>
      <c r="E8" s="255"/>
      <c r="F8" s="255"/>
      <c r="G8" s="255"/>
      <c r="H8" s="254">
        <v>3507519.82</v>
      </c>
      <c r="J8" s="254">
        <v>9197243.34</v>
      </c>
    </row>
    <row r="9" spans="2:10" ht="27.75" customHeight="1">
      <c r="B9" s="255" t="s">
        <v>387</v>
      </c>
      <c r="C9" s="255"/>
      <c r="D9" s="255"/>
      <c r="E9" s="255"/>
      <c r="F9" s="255"/>
      <c r="G9" s="255"/>
      <c r="H9" s="254">
        <v>990000000</v>
      </c>
      <c r="J9" s="254">
        <v>940000000</v>
      </c>
    </row>
    <row r="10" spans="1:10" ht="27.75" customHeight="1" thickBot="1">
      <c r="A10" s="255"/>
      <c r="B10" s="236" t="s">
        <v>181</v>
      </c>
      <c r="C10" s="236"/>
      <c r="D10" s="255"/>
      <c r="E10" s="255"/>
      <c r="F10" s="255"/>
      <c r="G10" s="255"/>
      <c r="H10" s="268">
        <f>SUM(H8:H9)</f>
        <v>993507519.82</v>
      </c>
      <c r="J10" s="268">
        <f>SUM(J8:J9)</f>
        <v>949197243.34</v>
      </c>
    </row>
    <row r="11" s="255" customFormat="1" ht="27.75" customHeight="1" thickTop="1">
      <c r="A11" s="269" t="s">
        <v>313</v>
      </c>
    </row>
    <row r="12" spans="1:9" s="255" customFormat="1" ht="27.75" customHeight="1">
      <c r="A12" s="255" t="s">
        <v>263</v>
      </c>
      <c r="H12" s="236"/>
      <c r="I12" s="236"/>
    </row>
    <row r="13" spans="1:9" s="288" customFormat="1" ht="27.75" customHeight="1">
      <c r="A13" s="288" t="s">
        <v>179</v>
      </c>
      <c r="H13" s="289"/>
      <c r="I13" s="289"/>
    </row>
    <row r="14" s="255" customFormat="1" ht="27.75" customHeight="1">
      <c r="A14" s="255" t="s">
        <v>314</v>
      </c>
    </row>
    <row r="15" spans="1:9" s="255" customFormat="1" ht="27.75" customHeight="1">
      <c r="A15" s="255" t="s">
        <v>244</v>
      </c>
      <c r="F15" s="236"/>
      <c r="H15" s="236"/>
      <c r="I15" s="236"/>
    </row>
    <row r="16" spans="1:9" s="255" customFormat="1" ht="27.75" customHeight="1">
      <c r="A16" s="255" t="s">
        <v>186</v>
      </c>
      <c r="F16" s="236"/>
      <c r="H16" s="236"/>
      <c r="I16" s="236"/>
    </row>
    <row r="17" s="255" customFormat="1" ht="27.75" customHeight="1">
      <c r="A17" s="255" t="s">
        <v>264</v>
      </c>
    </row>
    <row r="18" s="255" customFormat="1" ht="27.75" customHeight="1"/>
    <row r="19" spans="1:6" s="255" customFormat="1" ht="27.75" customHeight="1">
      <c r="A19" s="238" t="s">
        <v>645</v>
      </c>
      <c r="B19" s="257"/>
      <c r="C19" s="257"/>
      <c r="D19" s="257"/>
      <c r="E19" s="257"/>
      <c r="F19" s="257"/>
    </row>
    <row r="20" spans="1:6" s="255" customFormat="1" ht="27.75" customHeight="1">
      <c r="A20" s="237" t="s">
        <v>697</v>
      </c>
      <c r="B20" s="257"/>
      <c r="C20" s="257"/>
      <c r="D20" s="257"/>
      <c r="E20" s="257"/>
      <c r="F20" s="257"/>
    </row>
    <row r="21" spans="1:10" s="245" customFormat="1" ht="27.75" customHeight="1">
      <c r="A21" s="263"/>
      <c r="B21" s="263"/>
      <c r="C21" s="263"/>
      <c r="D21" s="239"/>
      <c r="E21" s="239"/>
      <c r="H21" s="258"/>
      <c r="I21" s="258"/>
      <c r="J21" s="264" t="s">
        <v>373</v>
      </c>
    </row>
    <row r="22" spans="1:10" s="245" customFormat="1" ht="27.75" customHeight="1">
      <c r="A22" s="263"/>
      <c r="B22" s="263"/>
      <c r="C22" s="263"/>
      <c r="D22" s="239"/>
      <c r="E22" s="239"/>
      <c r="H22" s="322" t="s">
        <v>303</v>
      </c>
      <c r="I22" s="322"/>
      <c r="J22" s="322"/>
    </row>
    <row r="23" spans="1:10" s="245" customFormat="1" ht="27.75" customHeight="1">
      <c r="A23" s="263"/>
      <c r="B23" s="263"/>
      <c r="C23" s="263"/>
      <c r="D23" s="239"/>
      <c r="E23" s="239"/>
      <c r="H23" s="265"/>
      <c r="I23" s="265"/>
      <c r="J23" s="265" t="s">
        <v>304</v>
      </c>
    </row>
    <row r="24" spans="4:10" s="237" customFormat="1" ht="27.75" customHeight="1">
      <c r="D24" s="239"/>
      <c r="E24" s="239"/>
      <c r="H24" s="266" t="s">
        <v>250</v>
      </c>
      <c r="J24" s="267" t="s">
        <v>618</v>
      </c>
    </row>
    <row r="25" spans="1:6" s="255" customFormat="1" ht="27.75" customHeight="1">
      <c r="A25" s="269" t="s">
        <v>478</v>
      </c>
      <c r="D25" s="257"/>
      <c r="E25" s="257"/>
      <c r="F25" s="257"/>
    </row>
    <row r="26" spans="1:6" s="255" customFormat="1" ht="27.75" customHeight="1">
      <c r="A26" s="237" t="s">
        <v>615</v>
      </c>
      <c r="D26" s="239"/>
      <c r="E26" s="239"/>
      <c r="F26" s="239"/>
    </row>
    <row r="27" spans="1:10" s="255" customFormat="1" ht="27.75" customHeight="1">
      <c r="A27" s="269" t="s">
        <v>616</v>
      </c>
      <c r="B27" s="257"/>
      <c r="D27" s="239"/>
      <c r="E27" s="239"/>
      <c r="F27" s="239"/>
      <c r="H27" s="270">
        <v>120000000</v>
      </c>
      <c r="I27" s="271"/>
      <c r="J27" s="270">
        <v>180000000</v>
      </c>
    </row>
    <row r="28" spans="1:10" s="255" customFormat="1" ht="27.75" customHeight="1">
      <c r="A28" s="237" t="s">
        <v>606</v>
      </c>
      <c r="B28" s="239"/>
      <c r="C28" s="239"/>
      <c r="D28" s="239"/>
      <c r="E28" s="239"/>
      <c r="F28" s="239"/>
      <c r="H28" s="257">
        <v>-120000000</v>
      </c>
      <c r="J28" s="257">
        <v>-120000000</v>
      </c>
    </row>
    <row r="29" spans="1:10" s="255" customFormat="1" ht="27.75" customHeight="1" thickBot="1">
      <c r="A29" s="269" t="s">
        <v>607</v>
      </c>
      <c r="B29" s="257"/>
      <c r="C29" s="257"/>
      <c r="D29" s="239"/>
      <c r="E29" s="239"/>
      <c r="F29" s="239"/>
      <c r="H29" s="272">
        <f>SUM(H27:H28)</f>
        <v>0</v>
      </c>
      <c r="J29" s="272">
        <f>SUM(J27:J28)</f>
        <v>60000000</v>
      </c>
    </row>
    <row r="30" spans="1:6" s="255" customFormat="1" ht="27.75" customHeight="1" thickTop="1">
      <c r="A30" s="237"/>
      <c r="B30" s="257"/>
      <c r="C30" s="257"/>
      <c r="D30" s="257"/>
      <c r="E30" s="257"/>
      <c r="F30" s="257"/>
    </row>
    <row r="31" spans="1:10" s="237" customFormat="1" ht="26.25" customHeight="1">
      <c r="A31" s="323" t="s">
        <v>646</v>
      </c>
      <c r="B31" s="323"/>
      <c r="C31" s="323"/>
      <c r="D31" s="323"/>
      <c r="E31" s="323"/>
      <c r="F31" s="323"/>
      <c r="G31" s="323"/>
      <c r="H31" s="323"/>
      <c r="I31" s="323"/>
      <c r="J31" s="323"/>
    </row>
    <row r="32" spans="2:9" s="237" customFormat="1" ht="26.25" customHeight="1">
      <c r="B32" s="235"/>
      <c r="C32" s="235"/>
      <c r="D32" s="235"/>
      <c r="E32" s="235"/>
      <c r="F32" s="235"/>
      <c r="G32" s="235"/>
      <c r="H32" s="235"/>
      <c r="I32" s="235"/>
    </row>
    <row r="33" spans="1:10" s="237" customFormat="1" ht="26.25" customHeight="1">
      <c r="A33" s="237" t="s">
        <v>265</v>
      </c>
      <c r="B33" s="270"/>
      <c r="C33" s="270"/>
      <c r="D33" s="270"/>
      <c r="E33" s="270"/>
      <c r="F33" s="273"/>
      <c r="G33" s="270"/>
      <c r="H33" s="270"/>
      <c r="I33" s="270"/>
      <c r="J33" s="270"/>
    </row>
    <row r="34" spans="1:10" s="237" customFormat="1" ht="26.25" customHeight="1">
      <c r="A34" s="237" t="s">
        <v>315</v>
      </c>
      <c r="B34" s="270"/>
      <c r="C34" s="270"/>
      <c r="D34" s="270"/>
      <c r="E34" s="270"/>
      <c r="F34" s="273"/>
      <c r="G34" s="270"/>
      <c r="H34" s="270"/>
      <c r="I34" s="270"/>
      <c r="J34" s="270"/>
    </row>
    <row r="35" spans="1:11" s="237" customFormat="1" ht="26.25" customHeight="1">
      <c r="A35" s="237" t="s">
        <v>648</v>
      </c>
      <c r="B35" s="235"/>
      <c r="C35" s="235"/>
      <c r="D35" s="235"/>
      <c r="E35" s="235"/>
      <c r="F35" s="236"/>
      <c r="G35" s="235"/>
      <c r="H35" s="235"/>
      <c r="I35" s="235"/>
      <c r="J35" s="235"/>
      <c r="K35" s="239"/>
    </row>
    <row r="36" spans="1:11" s="237" customFormat="1" ht="26.25" customHeight="1">
      <c r="A36" s="237" t="s">
        <v>647</v>
      </c>
      <c r="B36" s="235"/>
      <c r="C36" s="235"/>
      <c r="D36" s="235"/>
      <c r="E36" s="235"/>
      <c r="F36" s="236"/>
      <c r="G36" s="235"/>
      <c r="H36" s="235"/>
      <c r="I36" s="235"/>
      <c r="J36" s="235"/>
      <c r="K36" s="239"/>
    </row>
    <row r="37" spans="2:11" s="237" customFormat="1" ht="26.25" customHeight="1">
      <c r="B37" s="235"/>
      <c r="C37" s="235"/>
      <c r="D37" s="235"/>
      <c r="E37" s="235"/>
      <c r="F37" s="236"/>
      <c r="G37" s="235"/>
      <c r="H37" s="235"/>
      <c r="I37" s="235"/>
      <c r="J37" s="235"/>
      <c r="K37" s="239"/>
    </row>
    <row r="38" spans="1:10" s="237" customFormat="1" ht="26.25" customHeight="1">
      <c r="A38" s="238" t="s">
        <v>649</v>
      </c>
      <c r="B38" s="274"/>
      <c r="C38" s="274"/>
      <c r="D38" s="274"/>
      <c r="E38" s="274"/>
      <c r="F38" s="274"/>
      <c r="G38" s="255"/>
      <c r="H38" s="275"/>
      <c r="I38" s="274"/>
      <c r="J38" s="275"/>
    </row>
    <row r="39" spans="1:10" s="245" customFormat="1" ht="26.25" customHeight="1">
      <c r="A39" s="263"/>
      <c r="B39" s="263"/>
      <c r="C39" s="263"/>
      <c r="D39" s="239"/>
      <c r="E39" s="239"/>
      <c r="H39" s="258"/>
      <c r="I39" s="258"/>
      <c r="J39" s="264" t="s">
        <v>373</v>
      </c>
    </row>
    <row r="40" spans="1:10" s="245" customFormat="1" ht="26.25" customHeight="1">
      <c r="A40" s="263"/>
      <c r="B40" s="263"/>
      <c r="C40" s="263"/>
      <c r="D40" s="239"/>
      <c r="E40" s="239"/>
      <c r="H40" s="322" t="s">
        <v>303</v>
      </c>
      <c r="I40" s="322"/>
      <c r="J40" s="322"/>
    </row>
    <row r="41" spans="1:10" s="245" customFormat="1" ht="26.25" customHeight="1">
      <c r="A41" s="263"/>
      <c r="B41" s="263"/>
      <c r="C41" s="263"/>
      <c r="D41" s="239"/>
      <c r="E41" s="239"/>
      <c r="H41" s="265"/>
      <c r="I41" s="265"/>
      <c r="J41" s="265" t="s">
        <v>304</v>
      </c>
    </row>
    <row r="42" spans="4:10" s="237" customFormat="1" ht="26.25" customHeight="1">
      <c r="D42" s="239"/>
      <c r="E42" s="324" t="s">
        <v>118</v>
      </c>
      <c r="F42" s="324"/>
      <c r="G42" s="324"/>
      <c r="H42" s="266" t="s">
        <v>250</v>
      </c>
      <c r="J42" s="267" t="s">
        <v>618</v>
      </c>
    </row>
    <row r="43" spans="1:10" s="237" customFormat="1" ht="26.25" customHeight="1">
      <c r="A43" s="237" t="s">
        <v>388</v>
      </c>
      <c r="B43" s="239"/>
      <c r="C43" s="239"/>
      <c r="D43" s="239"/>
      <c r="E43" s="239"/>
      <c r="F43" s="236" t="s">
        <v>689</v>
      </c>
      <c r="H43" s="257">
        <v>20000000</v>
      </c>
      <c r="J43" s="257">
        <v>20000000</v>
      </c>
    </row>
    <row r="44" spans="1:10" s="237" customFormat="1" ht="26.25" customHeight="1">
      <c r="A44" s="237" t="s">
        <v>389</v>
      </c>
      <c r="B44" s="239"/>
      <c r="C44" s="239"/>
      <c r="D44" s="239"/>
      <c r="E44" s="239"/>
      <c r="F44" s="236" t="s">
        <v>689</v>
      </c>
      <c r="H44" s="257">
        <v>40000000</v>
      </c>
      <c r="J44" s="257">
        <v>40000000</v>
      </c>
    </row>
    <row r="45" spans="1:10" s="237" customFormat="1" ht="26.25" customHeight="1">
      <c r="A45" s="237" t="s">
        <v>390</v>
      </c>
      <c r="B45" s="239"/>
      <c r="C45" s="239"/>
      <c r="D45" s="239"/>
      <c r="E45" s="239"/>
      <c r="F45" s="236" t="s">
        <v>689</v>
      </c>
      <c r="H45" s="257">
        <v>40000000</v>
      </c>
      <c r="J45" s="257">
        <v>40000000</v>
      </c>
    </row>
    <row r="46" spans="1:10" s="237" customFormat="1" ht="26.25" customHeight="1">
      <c r="A46" s="237" t="s">
        <v>391</v>
      </c>
      <c r="B46" s="239"/>
      <c r="C46" s="239"/>
      <c r="D46" s="239"/>
      <c r="E46" s="239"/>
      <c r="F46" s="236" t="s">
        <v>689</v>
      </c>
      <c r="H46" s="276">
        <v>100000000</v>
      </c>
      <c r="J46" s="276">
        <v>100000000</v>
      </c>
    </row>
    <row r="47" spans="2:10" s="237" customFormat="1" ht="26.25" customHeight="1">
      <c r="B47" s="239" t="s">
        <v>661</v>
      </c>
      <c r="C47" s="239"/>
      <c r="D47" s="239"/>
      <c r="E47" s="239"/>
      <c r="F47" s="236"/>
      <c r="H47" s="270">
        <f>SUM(H43:H46)</f>
        <v>200000000</v>
      </c>
      <c r="J47" s="270">
        <f>SUM(J43:J46)</f>
        <v>200000000</v>
      </c>
    </row>
    <row r="48" spans="1:10" s="237" customFormat="1" ht="26.25" customHeight="1">
      <c r="A48" s="237" t="s">
        <v>266</v>
      </c>
      <c r="B48" s="239"/>
      <c r="C48" s="239"/>
      <c r="D48" s="239"/>
      <c r="E48" s="239"/>
      <c r="F48" s="236"/>
      <c r="H48" s="270">
        <v>-200000000</v>
      </c>
      <c r="J48" s="270">
        <v>0</v>
      </c>
    </row>
    <row r="49" spans="1:10" s="237" customFormat="1" ht="26.25" customHeight="1" thickBot="1">
      <c r="A49" s="237" t="s">
        <v>267</v>
      </c>
      <c r="B49" s="239"/>
      <c r="C49" s="239"/>
      <c r="D49" s="239"/>
      <c r="E49" s="239"/>
      <c r="H49" s="272">
        <f>SUM(H47:H48)</f>
        <v>0</v>
      </c>
      <c r="J49" s="272">
        <f>SUM(J47:J48)</f>
        <v>200000000</v>
      </c>
    </row>
    <row r="50" spans="1:9" s="237" customFormat="1" ht="26.25" customHeight="1" thickTop="1">
      <c r="A50" s="255" t="s">
        <v>268</v>
      </c>
      <c r="B50" s="257"/>
      <c r="C50" s="257"/>
      <c r="D50" s="274"/>
      <c r="E50" s="274"/>
      <c r="F50" s="257"/>
      <c r="G50" s="257"/>
      <c r="H50" s="257"/>
      <c r="I50" s="277"/>
    </row>
    <row r="51" spans="1:9" s="237" customFormat="1" ht="26.25" customHeight="1">
      <c r="A51" s="255" t="s">
        <v>651</v>
      </c>
      <c r="B51" s="257"/>
      <c r="C51" s="257"/>
      <c r="D51" s="274"/>
      <c r="E51" s="274"/>
      <c r="F51" s="257"/>
      <c r="G51" s="257"/>
      <c r="H51" s="257"/>
      <c r="I51" s="277"/>
    </row>
    <row r="52" spans="1:9" s="237" customFormat="1" ht="26.25" customHeight="1">
      <c r="A52" s="255" t="s">
        <v>650</v>
      </c>
      <c r="B52" s="257"/>
      <c r="C52" s="257"/>
      <c r="D52" s="274"/>
      <c r="E52" s="274"/>
      <c r="F52" s="257"/>
      <c r="G52" s="257"/>
      <c r="H52" s="257"/>
      <c r="I52" s="277"/>
    </row>
    <row r="53" spans="2:9" s="237" customFormat="1" ht="26.25" customHeight="1">
      <c r="B53" s="257"/>
      <c r="C53" s="257"/>
      <c r="D53" s="274"/>
      <c r="E53" s="274"/>
      <c r="F53" s="257"/>
      <c r="G53" s="257"/>
      <c r="H53" s="257"/>
      <c r="I53" s="277"/>
    </row>
    <row r="54" spans="1:3" s="237" customFormat="1" ht="26.25" customHeight="1">
      <c r="A54" s="262" t="s">
        <v>652</v>
      </c>
      <c r="B54" s="255"/>
      <c r="C54" s="239"/>
    </row>
    <row r="55" spans="1:10" s="245" customFormat="1" ht="26.25" customHeight="1">
      <c r="A55" s="263"/>
      <c r="B55" s="263"/>
      <c r="C55" s="263"/>
      <c r="D55" s="239"/>
      <c r="E55" s="239"/>
      <c r="H55" s="258"/>
      <c r="I55" s="258"/>
      <c r="J55" s="264" t="s">
        <v>373</v>
      </c>
    </row>
    <row r="56" spans="1:10" s="245" customFormat="1" ht="26.25" customHeight="1">
      <c r="A56" s="263"/>
      <c r="B56" s="263"/>
      <c r="C56" s="263"/>
      <c r="D56" s="239"/>
      <c r="E56" s="239"/>
      <c r="H56" s="322" t="s">
        <v>303</v>
      </c>
      <c r="I56" s="322"/>
      <c r="J56" s="322"/>
    </row>
    <row r="57" spans="1:10" s="245" customFormat="1" ht="26.25" customHeight="1">
      <c r="A57" s="263"/>
      <c r="B57" s="263"/>
      <c r="C57" s="263"/>
      <c r="D57" s="239"/>
      <c r="E57" s="239"/>
      <c r="H57" s="265"/>
      <c r="I57" s="265"/>
      <c r="J57" s="265" t="s">
        <v>304</v>
      </c>
    </row>
    <row r="58" spans="4:10" s="237" customFormat="1" ht="26.25" customHeight="1">
      <c r="D58" s="239"/>
      <c r="E58" s="239"/>
      <c r="H58" s="293"/>
      <c r="I58" s="245"/>
      <c r="J58" s="267" t="s">
        <v>618</v>
      </c>
    </row>
    <row r="59" spans="2:10" s="255" customFormat="1" ht="26.25" customHeight="1">
      <c r="B59" s="237" t="s">
        <v>422</v>
      </c>
      <c r="C59" s="239"/>
      <c r="D59" s="239"/>
      <c r="G59" s="257"/>
      <c r="H59" s="270"/>
      <c r="I59" s="271"/>
      <c r="J59" s="257">
        <v>125000000</v>
      </c>
    </row>
    <row r="60" spans="2:10" s="255" customFormat="1" ht="26.25" customHeight="1">
      <c r="B60" s="278" t="s">
        <v>429</v>
      </c>
      <c r="C60" s="239"/>
      <c r="D60" s="239"/>
      <c r="G60" s="257"/>
      <c r="H60" s="270"/>
      <c r="I60" s="271"/>
      <c r="J60" s="257">
        <v>-125000000</v>
      </c>
    </row>
    <row r="61" spans="2:10" s="255" customFormat="1" ht="26.25" customHeight="1" thickBot="1">
      <c r="B61" s="237" t="s">
        <v>423</v>
      </c>
      <c r="C61" s="239"/>
      <c r="D61" s="239"/>
      <c r="G61" s="257"/>
      <c r="H61" s="270"/>
      <c r="I61" s="271"/>
      <c r="J61" s="272">
        <f>SUM(J59:J60)</f>
        <v>0</v>
      </c>
    </row>
    <row r="62" spans="2:9" s="237" customFormat="1" ht="26.25" customHeight="1" thickTop="1">
      <c r="B62" s="279"/>
      <c r="C62" s="279"/>
      <c r="D62" s="279"/>
      <c r="H62" s="245"/>
      <c r="I62" s="245"/>
    </row>
    <row r="63" spans="2:4" s="237" customFormat="1" ht="27" customHeight="1">
      <c r="B63" s="279"/>
      <c r="C63" s="279"/>
      <c r="D63" s="279"/>
    </row>
    <row r="64" spans="2:4" s="237" customFormat="1" ht="27" customHeight="1">
      <c r="B64" s="279"/>
      <c r="C64" s="279"/>
      <c r="D64" s="279"/>
    </row>
    <row r="65" spans="2:4" s="237" customFormat="1" ht="27" customHeight="1">
      <c r="B65" s="279"/>
      <c r="C65" s="279"/>
      <c r="D65" s="279"/>
    </row>
    <row r="66" spans="2:4" s="237" customFormat="1" ht="27" customHeight="1">
      <c r="B66" s="279"/>
      <c r="C66" s="279"/>
      <c r="D66" s="279"/>
    </row>
    <row r="67" spans="2:4" s="237" customFormat="1" ht="27" customHeight="1">
      <c r="B67" s="279"/>
      <c r="C67" s="279"/>
      <c r="D67" s="279"/>
    </row>
    <row r="68" spans="2:4" s="237" customFormat="1" ht="27" customHeight="1">
      <c r="B68" s="279"/>
      <c r="C68" s="279"/>
      <c r="D68" s="279"/>
    </row>
    <row r="69" spans="2:4" s="237" customFormat="1" ht="27" customHeight="1">
      <c r="B69" s="279"/>
      <c r="C69" s="279"/>
      <c r="D69" s="279"/>
    </row>
    <row r="70" spans="2:4" s="237" customFormat="1" ht="27" customHeight="1">
      <c r="B70" s="279"/>
      <c r="C70" s="279"/>
      <c r="D70" s="279"/>
    </row>
    <row r="71" spans="2:4" s="237" customFormat="1" ht="27" customHeight="1">
      <c r="B71" s="279"/>
      <c r="C71" s="279"/>
      <c r="D71" s="279"/>
    </row>
    <row r="72" spans="2:4" s="237" customFormat="1" ht="27" customHeight="1">
      <c r="B72" s="279"/>
      <c r="C72" s="279"/>
      <c r="D72" s="279"/>
    </row>
  </sheetData>
  <mergeCells count="6">
    <mergeCell ref="H56:J56"/>
    <mergeCell ref="H5:J5"/>
    <mergeCell ref="H22:J22"/>
    <mergeCell ref="A31:J31"/>
    <mergeCell ref="H40:J40"/>
    <mergeCell ref="E42:G42"/>
  </mergeCells>
  <printOptions/>
  <pageMargins left="0.3937007874015748" right="0" top="0.5511811023622047" bottom="0.5511811023622047" header="0.2362204724409449" footer="0.2362204724409449"/>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I38"/>
  <sheetViews>
    <sheetView zoomScale="90" zoomScaleNormal="90" zoomScaleSheetLayoutView="100" workbookViewId="0" topLeftCell="A1">
      <selection activeCell="A9" sqref="A9"/>
    </sheetView>
  </sheetViews>
  <sheetFormatPr defaultColWidth="9.140625" defaultRowHeight="24.75" customHeight="1"/>
  <cols>
    <col min="1" max="1" width="29.57421875" style="214" customWidth="1"/>
    <col min="2" max="2" width="11.57421875" style="214" customWidth="1"/>
    <col min="3" max="3" width="13.57421875" style="214" customWidth="1"/>
    <col min="4" max="4" width="0.85546875" style="214" customWidth="1"/>
    <col min="5" max="5" width="19.7109375" style="214" customWidth="1"/>
    <col min="6" max="6" width="0.85546875" style="214" customWidth="1"/>
    <col min="7" max="7" width="16.00390625" style="214" customWidth="1"/>
    <col min="8" max="8" width="0.71875" style="214" customWidth="1"/>
    <col min="9" max="9" width="17.421875" style="214" customWidth="1"/>
    <col min="10" max="10" width="2.00390625" style="214" customWidth="1"/>
    <col min="11" max="16384" width="9.140625" style="214" customWidth="1"/>
  </cols>
  <sheetData>
    <row r="1" spans="1:9" ht="21.75" customHeight="1">
      <c r="A1" s="325" t="s">
        <v>656</v>
      </c>
      <c r="B1" s="325"/>
      <c r="C1" s="325"/>
      <c r="D1" s="325"/>
      <c r="E1" s="325"/>
      <c r="F1" s="325"/>
      <c r="G1" s="325"/>
      <c r="H1" s="325"/>
      <c r="I1" s="325"/>
    </row>
    <row r="2" spans="1:9" ht="21.75" customHeight="1">
      <c r="A2" s="280"/>
      <c r="B2" s="280"/>
      <c r="C2" s="280"/>
      <c r="D2" s="280"/>
      <c r="E2" s="280"/>
      <c r="F2" s="280"/>
      <c r="G2" s="280"/>
      <c r="H2" s="280"/>
      <c r="I2" s="280"/>
    </row>
    <row r="3" spans="1:7" s="237" customFormat="1" ht="21.75" customHeight="1">
      <c r="A3" s="238" t="s">
        <v>658</v>
      </c>
      <c r="C3" s="239"/>
      <c r="G3" s="239"/>
    </row>
    <row r="4" spans="1:7" s="237" customFormat="1" ht="21.75" customHeight="1">
      <c r="A4" s="263" t="s">
        <v>328</v>
      </c>
      <c r="C4" s="239"/>
      <c r="G4" s="239"/>
    </row>
    <row r="5" spans="1:7" s="237" customFormat="1" ht="21.75" customHeight="1">
      <c r="A5" s="237" t="s">
        <v>329</v>
      </c>
      <c r="C5" s="239"/>
      <c r="G5" s="239"/>
    </row>
    <row r="6" spans="1:7" s="237" customFormat="1" ht="21.75" customHeight="1">
      <c r="A6" s="237" t="s">
        <v>96</v>
      </c>
      <c r="C6" s="239"/>
      <c r="G6" s="239"/>
    </row>
    <row r="7" spans="1:7" s="237" customFormat="1" ht="21.75" customHeight="1">
      <c r="A7" s="237" t="s">
        <v>97</v>
      </c>
      <c r="C7" s="239"/>
      <c r="G7" s="239"/>
    </row>
    <row r="8" spans="1:8" s="237" customFormat="1" ht="21.75" customHeight="1">
      <c r="A8" s="237" t="s">
        <v>98</v>
      </c>
      <c r="B8" s="256"/>
      <c r="C8" s="281"/>
      <c r="D8" s="238"/>
      <c r="E8" s="238"/>
      <c r="F8" s="238"/>
      <c r="G8" s="281"/>
      <c r="H8" s="238"/>
    </row>
    <row r="9" spans="1:9" s="237" customFormat="1" ht="21.75" customHeight="1">
      <c r="A9" s="263"/>
      <c r="B9" s="256"/>
      <c r="C9" s="281"/>
      <c r="D9" s="238"/>
      <c r="E9" s="238"/>
      <c r="F9" s="238"/>
      <c r="G9" s="281"/>
      <c r="H9" s="238"/>
      <c r="I9" s="282" t="s">
        <v>373</v>
      </c>
    </row>
    <row r="10" spans="3:9" s="237" customFormat="1" ht="21.75" customHeight="1">
      <c r="C10" s="239"/>
      <c r="E10" s="318" t="s">
        <v>597</v>
      </c>
      <c r="F10" s="318"/>
      <c r="G10" s="318"/>
      <c r="H10" s="318"/>
      <c r="I10" s="318"/>
    </row>
    <row r="11" spans="3:9" s="237" customFormat="1" ht="21.75" customHeight="1">
      <c r="C11" s="239"/>
      <c r="E11" s="240" t="s">
        <v>316</v>
      </c>
      <c r="F11" s="236"/>
      <c r="G11" s="240" t="s">
        <v>319</v>
      </c>
      <c r="H11" s="236"/>
      <c r="I11" s="240" t="s">
        <v>322</v>
      </c>
    </row>
    <row r="12" spans="3:9" s="237" customFormat="1" ht="21.75" customHeight="1">
      <c r="C12" s="239"/>
      <c r="E12" s="240" t="s">
        <v>317</v>
      </c>
      <c r="F12" s="236"/>
      <c r="G12" s="240" t="s">
        <v>320</v>
      </c>
      <c r="H12" s="236"/>
      <c r="I12" s="240" t="s">
        <v>323</v>
      </c>
    </row>
    <row r="13" spans="3:9" s="237" customFormat="1" ht="21.75" customHeight="1">
      <c r="C13" s="239"/>
      <c r="E13" s="241" t="s">
        <v>318</v>
      </c>
      <c r="F13" s="291"/>
      <c r="G13" s="241" t="s">
        <v>321</v>
      </c>
      <c r="H13" s="291"/>
      <c r="I13" s="241"/>
    </row>
    <row r="14" spans="1:9" s="237" customFormat="1" ht="21.75" customHeight="1">
      <c r="A14" s="263" t="s">
        <v>350</v>
      </c>
      <c r="C14" s="239"/>
      <c r="D14" s="220"/>
      <c r="E14" s="220">
        <v>7142794460.089998</v>
      </c>
      <c r="F14" s="239">
        <v>640.99</v>
      </c>
      <c r="G14" s="237">
        <v>1358177184.32</v>
      </c>
      <c r="I14" s="237">
        <f>G14-E14</f>
        <v>-5784617275.769999</v>
      </c>
    </row>
    <row r="15" spans="1:9" s="237" customFormat="1" ht="21.75" customHeight="1">
      <c r="A15" s="263" t="s">
        <v>215</v>
      </c>
      <c r="C15" s="239"/>
      <c r="D15" s="220"/>
      <c r="E15" s="220">
        <v>6151888.73</v>
      </c>
      <c r="F15" s="239"/>
      <c r="G15" s="237">
        <v>0</v>
      </c>
      <c r="I15" s="237">
        <f>G15-E15</f>
        <v>-6151888.73</v>
      </c>
    </row>
    <row r="16" spans="1:4" s="237" customFormat="1" ht="21.75" customHeight="1">
      <c r="A16" s="263" t="s">
        <v>324</v>
      </c>
      <c r="C16" s="239"/>
      <c r="D16" s="220"/>
    </row>
    <row r="17" spans="1:9" s="237" customFormat="1" ht="21.75" customHeight="1">
      <c r="A17" s="263" t="s">
        <v>292</v>
      </c>
      <c r="C17" s="239"/>
      <c r="D17" s="220"/>
      <c r="E17" s="220">
        <v>938787651.71</v>
      </c>
      <c r="F17" s="239"/>
      <c r="G17" s="237">
        <v>0</v>
      </c>
      <c r="I17" s="237">
        <f>G17-E17</f>
        <v>-938787651.71</v>
      </c>
    </row>
    <row r="18" spans="1:9" s="237" customFormat="1" ht="21.75" customHeight="1">
      <c r="A18" s="263" t="s">
        <v>653</v>
      </c>
      <c r="C18" s="218"/>
      <c r="D18" s="220"/>
      <c r="E18" s="220">
        <v>6495113840.42</v>
      </c>
      <c r="F18" s="218">
        <v>1533.57</v>
      </c>
      <c r="G18" s="237">
        <v>1655436105.0900002</v>
      </c>
      <c r="I18" s="237">
        <f>G18-E18</f>
        <v>-4839677735.33</v>
      </c>
    </row>
    <row r="19" spans="1:4" s="237" customFormat="1" ht="21.75" customHeight="1">
      <c r="A19" s="263"/>
      <c r="C19" s="218"/>
      <c r="D19" s="220"/>
    </row>
    <row r="20" spans="3:9" s="237" customFormat="1" ht="21.75" customHeight="1">
      <c r="C20" s="239"/>
      <c r="E20" s="326" t="s">
        <v>269</v>
      </c>
      <c r="F20" s="326"/>
      <c r="G20" s="326"/>
      <c r="H20" s="326"/>
      <c r="I20" s="326"/>
    </row>
    <row r="21" spans="3:9" s="237" customFormat="1" ht="21.75" customHeight="1">
      <c r="C21" s="239"/>
      <c r="E21" s="318" t="s">
        <v>270</v>
      </c>
      <c r="F21" s="318"/>
      <c r="G21" s="318"/>
      <c r="H21" s="318"/>
      <c r="I21" s="318"/>
    </row>
    <row r="22" spans="3:9" s="237" customFormat="1" ht="21.75" customHeight="1">
      <c r="C22" s="239"/>
      <c r="E22" s="240" t="s">
        <v>291</v>
      </c>
      <c r="F22" s="236"/>
      <c r="G22" s="240" t="s">
        <v>319</v>
      </c>
      <c r="H22" s="236"/>
      <c r="I22" s="240" t="s">
        <v>322</v>
      </c>
    </row>
    <row r="23" spans="3:9" s="237" customFormat="1" ht="21.75" customHeight="1">
      <c r="C23" s="239"/>
      <c r="E23" s="240" t="s">
        <v>317</v>
      </c>
      <c r="F23" s="236"/>
      <c r="H23" s="292" t="s">
        <v>333</v>
      </c>
      <c r="I23" s="240" t="s">
        <v>323</v>
      </c>
    </row>
    <row r="24" spans="3:9" s="237" customFormat="1" ht="21.75" customHeight="1">
      <c r="C24" s="239"/>
      <c r="E24" s="241" t="s">
        <v>296</v>
      </c>
      <c r="F24" s="291"/>
      <c r="G24" s="241" t="s">
        <v>321</v>
      </c>
      <c r="H24" s="291"/>
      <c r="I24" s="241"/>
    </row>
    <row r="25" spans="1:9" s="237" customFormat="1" ht="21.75" customHeight="1">
      <c r="A25" s="263" t="s">
        <v>326</v>
      </c>
      <c r="C25" s="239"/>
      <c r="D25" s="220"/>
      <c r="E25" s="220">
        <v>448264285.69</v>
      </c>
      <c r="F25" s="239">
        <v>0</v>
      </c>
      <c r="G25" s="237">
        <v>0</v>
      </c>
      <c r="I25" s="237">
        <f>G25-E25</f>
        <v>-448264285.69</v>
      </c>
    </row>
    <row r="26" spans="1:9" s="237" customFormat="1" ht="21.75" customHeight="1">
      <c r="A26" s="263" t="s">
        <v>327</v>
      </c>
      <c r="C26" s="239"/>
      <c r="D26" s="220"/>
      <c r="E26" s="220">
        <v>416124.22</v>
      </c>
      <c r="F26" s="239"/>
      <c r="G26" s="237">
        <v>0</v>
      </c>
      <c r="I26" s="237">
        <f>G26-E26</f>
        <v>-416124.22</v>
      </c>
    </row>
    <row r="27" spans="1:9" s="237" customFormat="1" ht="21.75" customHeight="1">
      <c r="A27" s="263" t="s">
        <v>654</v>
      </c>
      <c r="C27" s="239"/>
      <c r="D27" s="220"/>
      <c r="E27" s="220">
        <v>150154173.09</v>
      </c>
      <c r="F27" s="239">
        <v>4.75</v>
      </c>
      <c r="G27" s="237">
        <v>384065640.85</v>
      </c>
      <c r="I27" s="237">
        <f>G27-E27</f>
        <v>233911467.76000002</v>
      </c>
    </row>
    <row r="28" spans="1:9" s="237" customFormat="1" ht="21.75" customHeight="1">
      <c r="A28" s="263" t="s">
        <v>655</v>
      </c>
      <c r="C28" s="218"/>
      <c r="D28" s="220"/>
      <c r="E28" s="220">
        <v>418920320.56</v>
      </c>
      <c r="F28" s="218">
        <v>88.49</v>
      </c>
      <c r="G28" s="237">
        <v>204983626.85</v>
      </c>
      <c r="I28" s="237">
        <f>G28-E28</f>
        <v>-213936693.71</v>
      </c>
    </row>
    <row r="29" spans="1:9" s="237" customFormat="1" ht="21.75" customHeight="1">
      <c r="A29" s="263"/>
      <c r="C29" s="218"/>
      <c r="D29" s="220"/>
      <c r="E29" s="218"/>
      <c r="F29" s="220"/>
      <c r="G29" s="218"/>
      <c r="I29" s="239"/>
    </row>
    <row r="30" spans="3:9" s="237" customFormat="1" ht="21.75" customHeight="1">
      <c r="C30" s="239"/>
      <c r="E30" s="326" t="s">
        <v>325</v>
      </c>
      <c r="F30" s="326"/>
      <c r="G30" s="326"/>
      <c r="H30" s="326"/>
      <c r="I30" s="326"/>
    </row>
    <row r="31" spans="3:9" s="237" customFormat="1" ht="21.75" customHeight="1">
      <c r="C31" s="239"/>
      <c r="E31" s="318" t="s">
        <v>270</v>
      </c>
      <c r="F31" s="318"/>
      <c r="G31" s="318"/>
      <c r="H31" s="318"/>
      <c r="I31" s="318"/>
    </row>
    <row r="32" spans="3:9" s="237" customFormat="1" ht="21.75" customHeight="1">
      <c r="C32" s="239"/>
      <c r="E32" s="240" t="s">
        <v>291</v>
      </c>
      <c r="F32" s="236"/>
      <c r="G32" s="240" t="s">
        <v>319</v>
      </c>
      <c r="H32" s="236"/>
      <c r="I32" s="240" t="s">
        <v>322</v>
      </c>
    </row>
    <row r="33" spans="3:9" s="237" customFormat="1" ht="21.75" customHeight="1">
      <c r="C33" s="239"/>
      <c r="E33" s="240" t="s">
        <v>317</v>
      </c>
      <c r="F33" s="236"/>
      <c r="H33" s="292" t="s">
        <v>333</v>
      </c>
      <c r="I33" s="240" t="s">
        <v>323</v>
      </c>
    </row>
    <row r="34" spans="3:9" s="237" customFormat="1" ht="21.75" customHeight="1">
      <c r="C34" s="239"/>
      <c r="E34" s="241" t="s">
        <v>296</v>
      </c>
      <c r="F34" s="291"/>
      <c r="G34" s="241" t="s">
        <v>321</v>
      </c>
      <c r="H34" s="291"/>
      <c r="I34" s="241"/>
    </row>
    <row r="35" spans="1:9" s="237" customFormat="1" ht="21.75" customHeight="1">
      <c r="A35" s="263" t="s">
        <v>326</v>
      </c>
      <c r="C35" s="239"/>
      <c r="D35" s="220"/>
      <c r="E35" s="220">
        <v>246545434.52</v>
      </c>
      <c r="F35" s="239">
        <v>0</v>
      </c>
      <c r="G35" s="237">
        <v>0</v>
      </c>
      <c r="I35" s="237">
        <f>G35-E35</f>
        <v>-246545434.52</v>
      </c>
    </row>
    <row r="36" spans="1:9" s="237" customFormat="1" ht="21.75" customHeight="1">
      <c r="A36" s="263" t="s">
        <v>327</v>
      </c>
      <c r="C36" s="239"/>
      <c r="D36" s="220"/>
      <c r="E36" s="220">
        <v>339438.57</v>
      </c>
      <c r="F36" s="239"/>
      <c r="G36" s="237">
        <v>0</v>
      </c>
      <c r="I36" s="237">
        <f>G36-E36</f>
        <v>-339438.57</v>
      </c>
    </row>
    <row r="37" spans="1:9" s="237" customFormat="1" ht="21.75" customHeight="1">
      <c r="A37" s="263" t="s">
        <v>654</v>
      </c>
      <c r="C37" s="239"/>
      <c r="D37" s="220"/>
      <c r="E37" s="220">
        <v>137863012.13</v>
      </c>
      <c r="F37" s="239">
        <v>4.75</v>
      </c>
      <c r="G37" s="237">
        <v>335960079.89</v>
      </c>
      <c r="I37" s="237">
        <f>G37-E37</f>
        <v>198097067.76</v>
      </c>
    </row>
    <row r="38" spans="1:9" s="237" customFormat="1" ht="21.75" customHeight="1">
      <c r="A38" s="263" t="s">
        <v>655</v>
      </c>
      <c r="C38" s="218"/>
      <c r="D38" s="220"/>
      <c r="E38" s="220">
        <v>138271381.78</v>
      </c>
      <c r="F38" s="218">
        <v>88.49</v>
      </c>
      <c r="G38" s="237">
        <v>90162453.59</v>
      </c>
      <c r="I38" s="237">
        <f>G38-E38</f>
        <v>-48108928.19</v>
      </c>
    </row>
    <row r="39" ht="21.75" customHeight="1"/>
  </sheetData>
  <mergeCells count="6">
    <mergeCell ref="A1:I1"/>
    <mergeCell ref="E10:I10"/>
    <mergeCell ref="E30:I30"/>
    <mergeCell ref="E31:I31"/>
    <mergeCell ref="E20:I20"/>
    <mergeCell ref="E21:I21"/>
  </mergeCells>
  <printOptions/>
  <pageMargins left="0.35433070866141736" right="0" top="0.5905511811023623" bottom="0.4724409448818898" header="0.5118110236220472" footer="0.35433070866141736"/>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J68"/>
  <sheetViews>
    <sheetView zoomScale="90" zoomScaleNormal="90" workbookViewId="0" topLeftCell="A61">
      <selection activeCell="A23" sqref="A23"/>
    </sheetView>
  </sheetViews>
  <sheetFormatPr defaultColWidth="9.140625" defaultRowHeight="24.75" customHeight="1"/>
  <cols>
    <col min="1" max="1" width="4.7109375" style="192" customWidth="1"/>
    <col min="2" max="2" width="23.28125" style="192" customWidth="1"/>
    <col min="3" max="3" width="3.7109375" style="192" customWidth="1"/>
    <col min="4" max="4" width="18.00390625" style="192" customWidth="1"/>
    <col min="5" max="5" width="2.140625" style="192" customWidth="1"/>
    <col min="6" max="6" width="16.28125" style="192" customWidth="1"/>
    <col min="7" max="7" width="2.140625" style="192" customWidth="1"/>
    <col min="8" max="8" width="17.421875" style="192" customWidth="1"/>
    <col min="9" max="9" width="2.140625" style="192" customWidth="1"/>
    <col min="10" max="10" width="16.7109375" style="192" customWidth="1"/>
    <col min="11" max="11" width="4.421875" style="192" customWidth="1"/>
    <col min="12" max="16384" width="9.140625" style="192" customWidth="1"/>
  </cols>
  <sheetData>
    <row r="1" spans="1:10" ht="21.75" customHeight="1">
      <c r="A1" s="191" t="s">
        <v>351</v>
      </c>
      <c r="B1" s="191"/>
      <c r="C1" s="191"/>
      <c r="D1" s="191"/>
      <c r="E1" s="191"/>
      <c r="F1" s="191"/>
      <c r="G1" s="191"/>
      <c r="H1" s="191"/>
      <c r="I1" s="191"/>
      <c r="J1" s="191"/>
    </row>
    <row r="2" spans="1:10" ht="13.5" customHeight="1">
      <c r="A2" s="193"/>
      <c r="B2" s="193"/>
      <c r="C2" s="193"/>
      <c r="D2" s="193"/>
      <c r="E2" s="193"/>
      <c r="F2" s="193"/>
      <c r="G2" s="193"/>
      <c r="H2" s="193"/>
      <c r="I2" s="193"/>
      <c r="J2" s="193"/>
    </row>
    <row r="3" spans="1:10" ht="21.75" customHeight="1">
      <c r="A3" s="152" t="s">
        <v>284</v>
      </c>
      <c r="B3" s="193"/>
      <c r="C3" s="193"/>
      <c r="D3" s="193"/>
      <c r="E3" s="193"/>
      <c r="F3" s="193"/>
      <c r="G3" s="193"/>
      <c r="H3" s="193"/>
      <c r="I3" s="193"/>
      <c r="J3" s="193"/>
    </row>
    <row r="4" spans="1:10" ht="21.75" customHeight="1">
      <c r="A4" s="194" t="s">
        <v>160</v>
      </c>
      <c r="B4" s="193"/>
      <c r="C4" s="193"/>
      <c r="D4" s="193"/>
      <c r="E4" s="193"/>
      <c r="F4" s="193"/>
      <c r="G4" s="193"/>
      <c r="H4" s="193"/>
      <c r="I4" s="193"/>
      <c r="J4" s="193"/>
    </row>
    <row r="5" spans="1:10" ht="21.75" customHeight="1">
      <c r="A5" s="194" t="s">
        <v>159</v>
      </c>
      <c r="B5" s="205"/>
      <c r="C5" s="193"/>
      <c r="D5" s="193"/>
      <c r="E5" s="193"/>
      <c r="F5" s="193"/>
      <c r="G5" s="193"/>
      <c r="H5" s="193"/>
      <c r="I5" s="193"/>
      <c r="J5" s="193"/>
    </row>
    <row r="6" spans="1:10" ht="21.75" customHeight="1">
      <c r="A6" s="194" t="s">
        <v>158</v>
      </c>
      <c r="B6" s="195"/>
      <c r="C6" s="193"/>
      <c r="D6" s="193"/>
      <c r="E6" s="193"/>
      <c r="F6" s="193"/>
      <c r="G6" s="193"/>
      <c r="H6" s="193"/>
      <c r="I6" s="193"/>
      <c r="J6" s="193"/>
    </row>
    <row r="7" spans="1:10" ht="21.75" customHeight="1">
      <c r="A7" s="194" t="s">
        <v>161</v>
      </c>
      <c r="B7" s="193"/>
      <c r="C7" s="193"/>
      <c r="D7" s="193"/>
      <c r="E7" s="193"/>
      <c r="F7" s="193"/>
      <c r="G7" s="193"/>
      <c r="H7" s="193"/>
      <c r="I7" s="193"/>
      <c r="J7" s="193"/>
    </row>
    <row r="8" spans="1:10" ht="21.75" customHeight="1">
      <c r="A8" s="194" t="s">
        <v>162</v>
      </c>
      <c r="B8" s="205"/>
      <c r="C8" s="193"/>
      <c r="D8" s="193"/>
      <c r="E8" s="193"/>
      <c r="F8" s="193"/>
      <c r="G8" s="193"/>
      <c r="H8" s="193"/>
      <c r="I8" s="193"/>
      <c r="J8" s="193"/>
    </row>
    <row r="9" spans="1:10" ht="21.75" customHeight="1">
      <c r="A9" s="194" t="s">
        <v>163</v>
      </c>
      <c r="B9" s="195"/>
      <c r="C9" s="193"/>
      <c r="D9" s="193"/>
      <c r="E9" s="193"/>
      <c r="F9" s="193"/>
      <c r="G9" s="193"/>
      <c r="H9" s="193"/>
      <c r="I9" s="193"/>
      <c r="J9" s="193"/>
    </row>
    <row r="10" spans="1:10" ht="16.5" customHeight="1">
      <c r="A10" s="195" t="s">
        <v>157</v>
      </c>
      <c r="B10" s="195"/>
      <c r="C10" s="193"/>
      <c r="D10" s="193"/>
      <c r="E10" s="193"/>
      <c r="F10" s="193"/>
      <c r="G10" s="193"/>
      <c r="H10" s="193"/>
      <c r="I10" s="193"/>
      <c r="J10" s="193"/>
    </row>
    <row r="11" s="194" customFormat="1" ht="21.75" customHeight="1">
      <c r="A11" s="152" t="s">
        <v>271</v>
      </c>
    </row>
    <row r="12" s="194" customFormat="1" ht="21.75" customHeight="1">
      <c r="A12" s="194" t="s">
        <v>272</v>
      </c>
    </row>
    <row r="13" s="194" customFormat="1" ht="21.75" customHeight="1">
      <c r="A13" s="194" t="s">
        <v>273</v>
      </c>
    </row>
    <row r="14" s="194" customFormat="1" ht="21.75" customHeight="1">
      <c r="A14" s="194" t="s">
        <v>274</v>
      </c>
    </row>
    <row r="15" s="194" customFormat="1" ht="21.75" customHeight="1">
      <c r="A15" s="194" t="s">
        <v>275</v>
      </c>
    </row>
    <row r="16" s="194" customFormat="1" ht="21.75" customHeight="1">
      <c r="A16" s="194" t="s">
        <v>352</v>
      </c>
    </row>
    <row r="17" s="194" customFormat="1" ht="21.75" customHeight="1">
      <c r="A17" s="194" t="s">
        <v>277</v>
      </c>
    </row>
    <row r="18" s="194" customFormat="1" ht="21.75" customHeight="1">
      <c r="A18" s="194" t="s">
        <v>276</v>
      </c>
    </row>
    <row r="19" s="194" customFormat="1" ht="21.75" customHeight="1">
      <c r="A19" s="194" t="s">
        <v>278</v>
      </c>
    </row>
    <row r="20" s="194" customFormat="1" ht="21.75" customHeight="1">
      <c r="A20" s="194" t="s">
        <v>663</v>
      </c>
    </row>
    <row r="21" s="194" customFormat="1" ht="21.75" customHeight="1">
      <c r="A21" s="194" t="s">
        <v>279</v>
      </c>
    </row>
    <row r="22" s="194" customFormat="1" ht="21.75" customHeight="1">
      <c r="A22" s="194" t="s">
        <v>100</v>
      </c>
    </row>
    <row r="23" s="194" customFormat="1" ht="21.75" customHeight="1">
      <c r="A23" s="194" t="s">
        <v>330</v>
      </c>
    </row>
    <row r="24" s="194" customFormat="1" ht="21.75" customHeight="1">
      <c r="A24" s="194" t="s">
        <v>187</v>
      </c>
    </row>
    <row r="25" s="194" customFormat="1" ht="21.75" customHeight="1">
      <c r="A25" s="194" t="s">
        <v>281</v>
      </c>
    </row>
    <row r="26" s="194" customFormat="1" ht="21.75" customHeight="1">
      <c r="A26" s="194" t="s">
        <v>283</v>
      </c>
    </row>
    <row r="27" s="194" customFormat="1" ht="21.75" customHeight="1">
      <c r="A27" s="194" t="s">
        <v>282</v>
      </c>
    </row>
    <row r="28" s="195" customFormat="1" ht="21.75" customHeight="1">
      <c r="A28" s="195" t="s">
        <v>280</v>
      </c>
    </row>
    <row r="29" s="195" customFormat="1" ht="21.75" customHeight="1">
      <c r="A29" s="195" t="s">
        <v>332</v>
      </c>
    </row>
    <row r="30" s="195" customFormat="1" ht="21.75" customHeight="1">
      <c r="A30" s="195" t="s">
        <v>331</v>
      </c>
    </row>
    <row r="31" s="195" customFormat="1" ht="21.75" customHeight="1">
      <c r="J31" s="196" t="s">
        <v>373</v>
      </c>
    </row>
    <row r="32" spans="2:10" s="195" customFormat="1" ht="21.75" customHeight="1">
      <c r="B32" s="197" t="s">
        <v>104</v>
      </c>
      <c r="F32" s="198" t="s">
        <v>118</v>
      </c>
      <c r="G32" s="199"/>
      <c r="H32" s="200" t="s">
        <v>250</v>
      </c>
      <c r="I32" s="201"/>
      <c r="J32" s="200" t="s">
        <v>618</v>
      </c>
    </row>
    <row r="33" spans="2:10" s="195" customFormat="1" ht="21.75" customHeight="1">
      <c r="B33" s="195" t="s">
        <v>396</v>
      </c>
      <c r="F33" s="202" t="s">
        <v>724</v>
      </c>
      <c r="G33" s="203"/>
      <c r="H33" s="203">
        <v>108000000</v>
      </c>
      <c r="I33" s="203"/>
      <c r="J33" s="203">
        <v>108000000</v>
      </c>
    </row>
    <row r="34" spans="2:10" s="195" customFormat="1" ht="21.75" customHeight="1">
      <c r="B34" s="195" t="s">
        <v>397</v>
      </c>
      <c r="F34" s="202" t="s">
        <v>714</v>
      </c>
      <c r="G34" s="203"/>
      <c r="H34" s="203">
        <v>17735800</v>
      </c>
      <c r="I34" s="203"/>
      <c r="J34" s="203">
        <v>17735800</v>
      </c>
    </row>
    <row r="35" spans="2:10" s="195" customFormat="1" ht="21.75" customHeight="1">
      <c r="B35" s="195" t="s">
        <v>503</v>
      </c>
      <c r="F35" s="202" t="s">
        <v>724</v>
      </c>
      <c r="G35" s="203"/>
      <c r="H35" s="203">
        <v>21000000</v>
      </c>
      <c r="I35" s="203"/>
      <c r="J35" s="203">
        <v>21000000</v>
      </c>
    </row>
    <row r="36" spans="2:10" s="195" customFormat="1" ht="21.75" customHeight="1">
      <c r="B36" s="195" t="s">
        <v>398</v>
      </c>
      <c r="F36" s="202" t="s">
        <v>724</v>
      </c>
      <c r="G36" s="203"/>
      <c r="H36" s="203">
        <v>15000000</v>
      </c>
      <c r="I36" s="203"/>
      <c r="J36" s="203">
        <v>15000000</v>
      </c>
    </row>
    <row r="37" spans="2:10" s="195" customFormat="1" ht="21.75" customHeight="1">
      <c r="B37" s="195" t="s">
        <v>399</v>
      </c>
      <c r="F37" s="202" t="s">
        <v>724</v>
      </c>
      <c r="G37" s="203"/>
      <c r="H37" s="203">
        <v>5000000</v>
      </c>
      <c r="I37" s="203"/>
      <c r="J37" s="203">
        <v>5000000</v>
      </c>
    </row>
    <row r="38" spans="2:10" s="195" customFormat="1" ht="21.75" customHeight="1">
      <c r="B38" s="195" t="s">
        <v>400</v>
      </c>
      <c r="F38" s="202" t="s">
        <v>724</v>
      </c>
      <c r="G38" s="203"/>
      <c r="H38" s="203">
        <v>5000000</v>
      </c>
      <c r="I38" s="203"/>
      <c r="J38" s="203">
        <v>5000000</v>
      </c>
    </row>
    <row r="39" spans="2:10" s="195" customFormat="1" ht="21.75" customHeight="1">
      <c r="B39" s="195" t="s">
        <v>401</v>
      </c>
      <c r="F39" s="202" t="s">
        <v>724</v>
      </c>
      <c r="G39" s="203"/>
      <c r="H39" s="203">
        <v>5000000</v>
      </c>
      <c r="I39" s="203"/>
      <c r="J39" s="203">
        <v>5000000</v>
      </c>
    </row>
    <row r="40" spans="2:10" s="195" customFormat="1" ht="21.75" customHeight="1" thickBot="1">
      <c r="B40" s="196" t="s">
        <v>181</v>
      </c>
      <c r="F40" s="202"/>
      <c r="G40" s="203"/>
      <c r="H40" s="204">
        <f>SUM(H33:H39)</f>
        <v>176735800</v>
      </c>
      <c r="I40" s="203"/>
      <c r="J40" s="204">
        <f>SUM(J33:J39)</f>
        <v>176735800</v>
      </c>
    </row>
    <row r="41" spans="1:10" s="195" customFormat="1" ht="21" customHeight="1" thickTop="1">
      <c r="A41" s="327" t="s">
        <v>662</v>
      </c>
      <c r="B41" s="327"/>
      <c r="C41" s="327"/>
      <c r="D41" s="327"/>
      <c r="E41" s="327"/>
      <c r="F41" s="327"/>
      <c r="G41" s="327"/>
      <c r="H41" s="327"/>
      <c r="I41" s="327"/>
      <c r="J41" s="327"/>
    </row>
    <row r="42" s="195" customFormat="1" ht="28.5" customHeight="1"/>
    <row r="43" spans="1:10" s="194" customFormat="1" ht="28.5" customHeight="1">
      <c r="A43" s="152" t="s">
        <v>99</v>
      </c>
      <c r="H43" s="195"/>
      <c r="I43" s="195"/>
      <c r="J43" s="196" t="s">
        <v>373</v>
      </c>
    </row>
    <row r="44" spans="2:10" s="205" customFormat="1" ht="28.5" customHeight="1">
      <c r="B44" s="197" t="s">
        <v>424</v>
      </c>
      <c r="F44" s="198" t="s">
        <v>118</v>
      </c>
      <c r="G44" s="199"/>
      <c r="H44" s="200" t="s">
        <v>250</v>
      </c>
      <c r="I44" s="201"/>
      <c r="J44" s="200" t="s">
        <v>618</v>
      </c>
    </row>
    <row r="45" spans="2:10" s="205" customFormat="1" ht="28.5" customHeight="1">
      <c r="B45" s="195" t="s">
        <v>588</v>
      </c>
      <c r="F45" s="202" t="s">
        <v>142</v>
      </c>
      <c r="G45" s="206"/>
      <c r="H45" s="283">
        <v>37500000</v>
      </c>
      <c r="I45" s="283"/>
      <c r="J45" s="283">
        <v>37500000</v>
      </c>
    </row>
    <row r="46" spans="2:10" s="205" customFormat="1" ht="28.5" customHeight="1">
      <c r="B46" s="195" t="s">
        <v>608</v>
      </c>
      <c r="F46" s="202"/>
      <c r="G46" s="206"/>
      <c r="H46" s="283"/>
      <c r="I46" s="283"/>
      <c r="J46" s="283"/>
    </row>
    <row r="47" spans="2:10" s="205" customFormat="1" ht="28.5" customHeight="1">
      <c r="B47" s="195" t="s">
        <v>402</v>
      </c>
      <c r="F47" s="202" t="s">
        <v>724</v>
      </c>
      <c r="G47" s="206"/>
      <c r="H47" s="283">
        <v>110500000</v>
      </c>
      <c r="I47" s="283"/>
      <c r="J47" s="283">
        <v>110500000</v>
      </c>
    </row>
    <row r="48" spans="2:10" s="205" customFormat="1" ht="28.5" customHeight="1">
      <c r="B48" s="195" t="s">
        <v>403</v>
      </c>
      <c r="F48" s="202" t="s">
        <v>724</v>
      </c>
      <c r="G48" s="206"/>
      <c r="H48" s="283">
        <v>22000000</v>
      </c>
      <c r="I48" s="283"/>
      <c r="J48" s="283">
        <v>22000000</v>
      </c>
    </row>
    <row r="49" spans="2:10" s="205" customFormat="1" ht="28.5" customHeight="1">
      <c r="B49" s="195" t="s">
        <v>406</v>
      </c>
      <c r="F49" s="202" t="s">
        <v>724</v>
      </c>
      <c r="G49" s="206"/>
      <c r="H49" s="283">
        <v>30000000</v>
      </c>
      <c r="I49" s="283"/>
      <c r="J49" s="283">
        <v>30000000</v>
      </c>
    </row>
    <row r="50" spans="2:10" s="205" customFormat="1" ht="28.5" customHeight="1">
      <c r="B50" s="195" t="s">
        <v>407</v>
      </c>
      <c r="F50" s="202" t="s">
        <v>724</v>
      </c>
      <c r="G50" s="206"/>
      <c r="H50" s="283">
        <v>10000000</v>
      </c>
      <c r="I50" s="283"/>
      <c r="J50" s="283">
        <v>10000000</v>
      </c>
    </row>
    <row r="51" spans="2:10" s="205" customFormat="1" ht="28.5" customHeight="1">
      <c r="B51" s="195" t="s">
        <v>408</v>
      </c>
      <c r="F51" s="202" t="s">
        <v>142</v>
      </c>
      <c r="G51" s="206"/>
      <c r="H51" s="283">
        <v>9000000</v>
      </c>
      <c r="I51" s="283"/>
      <c r="J51" s="283">
        <v>9000000</v>
      </c>
    </row>
    <row r="52" spans="2:10" s="205" customFormat="1" ht="28.5" customHeight="1">
      <c r="B52" s="195" t="s">
        <v>409</v>
      </c>
      <c r="F52" s="202" t="s">
        <v>724</v>
      </c>
      <c r="G52" s="206"/>
      <c r="H52" s="283">
        <v>1000000</v>
      </c>
      <c r="I52" s="283"/>
      <c r="J52" s="283">
        <v>1000000</v>
      </c>
    </row>
    <row r="53" spans="2:10" s="205" customFormat="1" ht="28.5" customHeight="1">
      <c r="B53" s="195" t="s">
        <v>84</v>
      </c>
      <c r="F53" s="207" t="s">
        <v>726</v>
      </c>
      <c r="G53" s="206"/>
      <c r="H53" s="283">
        <v>558750</v>
      </c>
      <c r="I53" s="283"/>
      <c r="J53" s="283">
        <v>558750</v>
      </c>
    </row>
    <row r="54" spans="2:10" s="205" customFormat="1" ht="28.5" customHeight="1">
      <c r="B54" s="195" t="s">
        <v>410</v>
      </c>
      <c r="F54" s="202" t="s">
        <v>724</v>
      </c>
      <c r="G54" s="206"/>
      <c r="H54" s="283">
        <v>3750000</v>
      </c>
      <c r="I54" s="283"/>
      <c r="J54" s="283">
        <v>3750000</v>
      </c>
    </row>
    <row r="55" spans="2:10" s="205" customFormat="1" ht="28.5" customHeight="1">
      <c r="B55" s="195" t="s">
        <v>504</v>
      </c>
      <c r="F55" s="202" t="s">
        <v>724</v>
      </c>
      <c r="G55" s="206"/>
      <c r="H55" s="283">
        <v>33646800</v>
      </c>
      <c r="I55" s="283"/>
      <c r="J55" s="283">
        <v>33646800</v>
      </c>
    </row>
    <row r="56" spans="2:10" s="205" customFormat="1" ht="28.5" customHeight="1">
      <c r="B56" s="195" t="s">
        <v>691</v>
      </c>
      <c r="F56" s="202" t="s">
        <v>142</v>
      </c>
      <c r="G56" s="206"/>
      <c r="H56" s="283">
        <v>31200000</v>
      </c>
      <c r="I56" s="283"/>
      <c r="J56" s="283">
        <v>31200000</v>
      </c>
    </row>
    <row r="57" spans="2:10" s="205" customFormat="1" ht="28.5" customHeight="1">
      <c r="B57" s="195" t="s">
        <v>688</v>
      </c>
      <c r="F57" s="202" t="s">
        <v>142</v>
      </c>
      <c r="G57" s="206"/>
      <c r="H57" s="283">
        <v>0</v>
      </c>
      <c r="I57" s="283"/>
      <c r="J57" s="283">
        <v>1417384.8</v>
      </c>
    </row>
    <row r="58" spans="2:10" s="205" customFormat="1" ht="28.5" customHeight="1">
      <c r="B58" s="196" t="s">
        <v>181</v>
      </c>
      <c r="F58" s="207"/>
      <c r="G58" s="206"/>
      <c r="H58" s="284">
        <f>SUM(H45:H57)</f>
        <v>289155550</v>
      </c>
      <c r="I58" s="283"/>
      <c r="J58" s="284">
        <f>SUM(J45:J57)</f>
        <v>290572934.8</v>
      </c>
    </row>
    <row r="59" spans="2:10" s="205" customFormat="1" ht="28.5" customHeight="1" thickBot="1">
      <c r="B59" s="195" t="s">
        <v>411</v>
      </c>
      <c r="F59" s="207"/>
      <c r="G59" s="206"/>
      <c r="H59" s="285">
        <f>+H40+H58</f>
        <v>465891350</v>
      </c>
      <c r="I59" s="283"/>
      <c r="J59" s="285">
        <f>+J40+J58</f>
        <v>467308734.8</v>
      </c>
    </row>
    <row r="60" s="205" customFormat="1" ht="28.5" customHeight="1" thickTop="1">
      <c r="A60" s="195" t="s">
        <v>286</v>
      </c>
    </row>
    <row r="61" s="195" customFormat="1" ht="28.5" customHeight="1">
      <c r="A61" s="195" t="s">
        <v>285</v>
      </c>
    </row>
    <row r="62" spans="1:2" s="195" customFormat="1" ht="28.5" customHeight="1">
      <c r="A62" s="194" t="s">
        <v>343</v>
      </c>
      <c r="B62" s="194"/>
    </row>
    <row r="63" spans="1:2" s="195" customFormat="1" ht="28.5" customHeight="1">
      <c r="A63" s="194" t="s">
        <v>344</v>
      </c>
      <c r="B63" s="194"/>
    </row>
    <row r="64" spans="1:2" s="195" customFormat="1" ht="28.5" customHeight="1">
      <c r="A64" s="194" t="s">
        <v>345</v>
      </c>
      <c r="B64" s="194"/>
    </row>
    <row r="65" spans="1:2" s="208" customFormat="1" ht="28.5" customHeight="1">
      <c r="A65" s="195" t="s">
        <v>505</v>
      </c>
      <c r="B65" s="205"/>
    </row>
    <row r="66" spans="1:6" s="208" customFormat="1" ht="28.5" customHeight="1">
      <c r="A66" s="195" t="s">
        <v>506</v>
      </c>
      <c r="B66" s="205"/>
      <c r="F66" s="208" t="s">
        <v>427</v>
      </c>
    </row>
    <row r="67" spans="1:6" s="208" customFormat="1" ht="28.5" customHeight="1">
      <c r="A67" s="195" t="s">
        <v>507</v>
      </c>
      <c r="F67" s="208" t="s">
        <v>428</v>
      </c>
    </row>
    <row r="68" s="208" customFormat="1" ht="28.5" customHeight="1">
      <c r="A68" s="195" t="s">
        <v>508</v>
      </c>
    </row>
    <row r="69" ht="28.5" customHeight="1"/>
  </sheetData>
  <mergeCells count="1">
    <mergeCell ref="A41:J41"/>
  </mergeCells>
  <printOptions/>
  <pageMargins left="0.5905511811023623" right="0.1968503937007874" top="0.5511811023622047" bottom="0.5511811023622047" header="0.4330708661417323" footer="0.2362204724409449"/>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wanpen</cp:lastModifiedBy>
  <cp:lastPrinted>2007-08-15T04:57:23Z</cp:lastPrinted>
  <dcterms:created xsi:type="dcterms:W3CDTF">2003-02-08T06:45:22Z</dcterms:created>
  <dcterms:modified xsi:type="dcterms:W3CDTF">2007-08-15T05:06:47Z</dcterms:modified>
  <cp:category/>
  <cp:version/>
  <cp:contentType/>
  <cp:contentStatus/>
</cp:coreProperties>
</file>