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95" windowWidth="10725" windowHeight="9390" tabRatio="725" activeTab="0"/>
  </bookViews>
  <sheets>
    <sheet name="Note P1-2" sheetId="1" r:id="rId1"/>
    <sheet name="Note P3-4" sheetId="2" r:id="rId2"/>
    <sheet name="P5" sheetId="3" r:id="rId3"/>
    <sheet name="P6" sheetId="4" r:id="rId4"/>
    <sheet name="P7-9" sheetId="5" r:id="rId5"/>
    <sheet name="P10-11" sheetId="6" r:id="rId6"/>
    <sheet name="P12" sheetId="7" r:id="rId7"/>
    <sheet name="P13-14" sheetId="8" r:id="rId8"/>
    <sheet name="P15-20" sheetId="9" r:id="rId9"/>
    <sheet name="P21-23" sheetId="10" r:id="rId10"/>
    <sheet name="P24-25" sheetId="11" r:id="rId11"/>
    <sheet name="P26" sheetId="12" r:id="rId12"/>
  </sheets>
  <definedNames>
    <definedName name="_xlnm.Print_Area" localSheetId="1">'Note P3-4'!$A$1:$L$55</definedName>
    <definedName name="_xlnm.Print_Area" localSheetId="5">'P10-11'!$A$1:$L$77</definedName>
    <definedName name="_xlnm.Print_Area" localSheetId="6">'P12'!$A$1:$I$30</definedName>
    <definedName name="_xlnm.Print_Area" localSheetId="7">'P13-14'!$A$1:$L$83</definedName>
    <definedName name="_xlnm.Print_Area" localSheetId="8">'P15-20'!$A$1:$M$201</definedName>
    <definedName name="_xlnm.Print_Area" localSheetId="11">'P26'!$A$1:$L$37</definedName>
    <definedName name="_xlnm.Print_Area" localSheetId="2">'P5'!$A$1:$O$38</definedName>
    <definedName name="_xlnm.Print_Area" localSheetId="4">'P7-9'!$A$1:$L$140</definedName>
  </definedNames>
  <calcPr fullCalcOnLoad="1"/>
</workbook>
</file>

<file path=xl/sharedStrings.xml><?xml version="1.0" encoding="utf-8"?>
<sst xmlns="http://schemas.openxmlformats.org/spreadsheetml/2006/main" count="1486" uniqueCount="871">
  <si>
    <t xml:space="preserve">        structure to be properly appropriated.</t>
  </si>
  <si>
    <t xml:space="preserve">        Public Limited Company Act, excluding salaries and related benefits payable to executive director.</t>
  </si>
  <si>
    <t>Associated companies:</t>
  </si>
  <si>
    <t>-  SAHACHOL FOOD SUPPLIES CO., LTD.</t>
  </si>
  <si>
    <t>-  PITAKKIJ CO., LTD.</t>
  </si>
  <si>
    <t>-  T.U.C.  ELASTIC CO., LTD.</t>
  </si>
  <si>
    <t>-  FAMILY GLOVE CO., LTD.</t>
  </si>
  <si>
    <t>-  THAI ITOKIN CO., LTD.</t>
  </si>
  <si>
    <t>-  EASTERN THAI CONSULTING 1992 CO., LTD.</t>
  </si>
  <si>
    <t>Related companies:</t>
  </si>
  <si>
    <t>-  SHALDAN (THAILAND) CO., LTD.</t>
  </si>
  <si>
    <t>-  OSOTH INTER LABORATORIES CO., LTD.</t>
  </si>
  <si>
    <t>-  SSDC (TIGERTEX) CO., LTD.</t>
  </si>
  <si>
    <t xml:space="preserve">       provident fund  Act  B.E.  2530  and assigned the authorized manager to manage  this fund  by deducting  the employee's and the</t>
  </si>
  <si>
    <t xml:space="preserve">       Company's  contribution to the fund.  The benefits  will be entitled  to the employees on their resignation  in accordance  with the</t>
  </si>
  <si>
    <t xml:space="preserve">        meeting allowance.</t>
  </si>
  <si>
    <t xml:space="preserve">        officer and all persons  in positions comparable to these fourth executive levels consist of salaries,  bonus,  retirement benefit and</t>
  </si>
  <si>
    <t xml:space="preserve">                             to distribute to the user in Industrial Park Project-Sriracha.  The Company has to pay electricity expense according</t>
  </si>
  <si>
    <t xml:space="preserve">                             transformer, charging  in amount of  Baht 400.00 per 1 KVA. </t>
  </si>
  <si>
    <t>December 31, 2011</t>
  </si>
  <si>
    <t xml:space="preserve">    As at December 31, 2011</t>
  </si>
  <si>
    <t xml:space="preserve">  </t>
  </si>
  <si>
    <t xml:space="preserve">          As at December 31, 2011</t>
  </si>
  <si>
    <t xml:space="preserve">                             commercial bank and cash total amount of  Baht 10,330,000.00</t>
  </si>
  <si>
    <t xml:space="preserve">       Premises and equipment expenses</t>
  </si>
  <si>
    <t xml:space="preserve">                             guaranteed by bond of  Bank of  Thailand amount of Baht 6,220,000.00 and the remaining 4 users guaranteed  by </t>
  </si>
  <si>
    <t xml:space="preserve">Long - term loans </t>
  </si>
  <si>
    <t>Trade accounts receivable - related parties</t>
  </si>
  <si>
    <t>Other receivables - related parties</t>
  </si>
  <si>
    <t>Total trade and other receivables - related parties</t>
  </si>
  <si>
    <t xml:space="preserve"> are as follows :</t>
  </si>
  <si>
    <t>Trade accounts receivable - others</t>
  </si>
  <si>
    <t>Total trade and other receivables - others</t>
  </si>
  <si>
    <t>Other  receivables</t>
  </si>
  <si>
    <t xml:space="preserve">DAIOHS BKK HOLDINGS CO.,LTD. </t>
  </si>
  <si>
    <t>Fair value  of investments in associated  companies (only associated  companies in which the equity securities can  be  traded</t>
  </si>
  <si>
    <t xml:space="preserve">     in  the SET,  is calculated  from the bid price  as at  the statements of financial position date  of the  Stock Exchange  of Thailand). </t>
  </si>
  <si>
    <t>import -export of drug</t>
  </si>
  <si>
    <t xml:space="preserve">               Increase</t>
  </si>
  <si>
    <t xml:space="preserve">The Company  may have interest rate risk arises from the fluctuation of the market rate which affected  the results </t>
  </si>
  <si>
    <t xml:space="preserve">The Company exposed to credit risk relating to trade accounts receivable which has a policy for providing credit </t>
  </si>
  <si>
    <t xml:space="preserve">             quarter of  2011, the Company operates in goods distribution business.</t>
  </si>
  <si>
    <t>H&amp;B INTERTEX CO., LTD.</t>
  </si>
  <si>
    <t>FUJIX INTERNATIONAL CO., LTD.</t>
  </si>
  <si>
    <t>Manufacturing</t>
  </si>
  <si>
    <t>The objective of  financial management  of  the  Company are  to preserve  the ability to continue its operation and capital</t>
  </si>
  <si>
    <t>Directors'  remuneration represents the benefits paid  to the Company's  directors  in accordance  with Section  90 of  the</t>
  </si>
  <si>
    <t>Benefit expenses  paid to  chief executive officer,  the  next  four executive  levels immediately below that chief executive</t>
  </si>
  <si>
    <t>Goods distribution</t>
  </si>
  <si>
    <t xml:space="preserve">                 </t>
  </si>
  <si>
    <t xml:space="preserve">Other receivables </t>
  </si>
  <si>
    <t xml:space="preserve">               Real estate for sale  - Kabinburi</t>
  </si>
  <si>
    <t xml:space="preserve">               Real estate for sales  - Sriracha</t>
  </si>
  <si>
    <t xml:space="preserve">               Total real estate for sales</t>
  </si>
  <si>
    <t xml:space="preserve">                Fair value of investment properties - other lands as at December 31, 2011 which were appraised by the independent appraiser amounted to Baht </t>
  </si>
  <si>
    <t xml:space="preserve">        408.74 million.</t>
  </si>
  <si>
    <t xml:space="preserve">               Real estate for sale  - Lumpoon</t>
  </si>
  <si>
    <t xml:space="preserve">                Fair value of investment properties - for rent as at December 31, 2011 which were appraised by the independent appraiser amounted to Baht  </t>
  </si>
  <si>
    <t xml:space="preserve">       838.71  million.</t>
  </si>
  <si>
    <t xml:space="preserve">                             to the  contract  and  the users  have to  guarantee to  the  Company  for  electricity  used  according  to the  size of</t>
  </si>
  <si>
    <t xml:space="preserve">                 presented in the financial statements in which the equity method is  applied  and  separate  financial  statements as follows:</t>
  </si>
  <si>
    <t xml:space="preserve">       from the company who has paid the business advisory fee and at 1% from the company who has not paid business advisory </t>
  </si>
  <si>
    <t>Note : Relationship</t>
  </si>
  <si>
    <t xml:space="preserve">The Company will charge the fees  from guarantee  at the rate 0.5 - 1%  of credit lines  by collecting at the rate of 0.5% </t>
  </si>
  <si>
    <t>Significant accounting policies, recognition of measurement of each items of assets and liabilities are disclosed in</t>
  </si>
  <si>
    <t xml:space="preserve">       note no. 3.</t>
  </si>
  <si>
    <t xml:space="preserve">       of operation and  cash  flows.    </t>
  </si>
  <si>
    <t xml:space="preserve">The Company  may  have  a  risk  from  the fluctuation  in foreign  currencies  exchange  rate  in  its  business of  </t>
  </si>
  <si>
    <t xml:space="preserve">Most  of  financial  assets  are short - term  assets  and  loans  bear the  market  interest  rate.  The book  value of  </t>
  </si>
  <si>
    <t>Branch 1  Located at 999 Moo 11, Sukhapiban 8 Road, Tambon Nong-Kham, Amphur Sriracha, Cholburi Province</t>
  </si>
  <si>
    <t>Branch 3  Located  at 189  Moo 15,  By-Pass  Lamphun-Pasang  Road, Amphur  Mueng, Lamphun Province</t>
  </si>
  <si>
    <t xml:space="preserve">     1.1  Saha  Pathana Inter-Holding  Public Company Limited  was registered as a public company limited  which is located at</t>
  </si>
  <si>
    <t xml:space="preserve">      Maesot</t>
  </si>
  <si>
    <t xml:space="preserve">              </t>
  </si>
  <si>
    <t>At rate 3.5-8% of net sale volume</t>
  </si>
  <si>
    <t xml:space="preserve">     1.2  The Company operates in business of investment, rental and services , industrial park (real estate business) and the third </t>
  </si>
  <si>
    <t xml:space="preserve">     which they are initially applied.</t>
  </si>
  <si>
    <t xml:space="preserve">      Less   Provision for impairment loss</t>
  </si>
  <si>
    <t xml:space="preserve">     Provision for impairment </t>
  </si>
  <si>
    <t xml:space="preserve">               Directly operating expense which incurred</t>
  </si>
  <si>
    <t xml:space="preserve">                    rental and service  income</t>
  </si>
  <si>
    <t xml:space="preserve">               Total directly operating expenses</t>
  </si>
  <si>
    <t xml:space="preserve">The Company  paid  post- employment  benefits,  retirement  benefits  and  pensions  in accordance  with Labor </t>
  </si>
  <si>
    <t xml:space="preserve">       fee except for the company who has jointly invested with foreigner will not be collected the guarantee fee.</t>
  </si>
  <si>
    <t>Sales of goods</t>
  </si>
  <si>
    <t>Cost plus increment not over than 3%</t>
  </si>
  <si>
    <t xml:space="preserve">       accounts receivable which starts trading in the third guarter of  2011. The company gives credit term at 180  days to this</t>
  </si>
  <si>
    <t xml:space="preserve">       receivable  which  more than other receivable. However, the Company's management believes that there is no risk from</t>
  </si>
  <si>
    <t xml:space="preserve">       debt payment of trade accounts receivable.</t>
  </si>
  <si>
    <t xml:space="preserve">       since most of trade accounts receivable  connected with the company for a long time except a related company trade</t>
  </si>
  <si>
    <t xml:space="preserve">       royalties, purchase  of goods ,  loans from oversea in which the company  has not made the forward exchange  contracts </t>
  </si>
  <si>
    <t xml:space="preserve">      for  hedging  such  exchange rate risk since the risk is minimum.</t>
  </si>
  <si>
    <t xml:space="preserve">TOP TREND MANUFACTURING CO., LTD. </t>
  </si>
  <si>
    <t xml:space="preserve">     Steam cost at the rate in agreement</t>
  </si>
  <si>
    <t xml:space="preserve">      Net book value </t>
  </si>
  <si>
    <t xml:space="preserve">       Cost  of  goods sold </t>
  </si>
  <si>
    <t xml:space="preserve">       Cost of royalties</t>
  </si>
  <si>
    <t xml:space="preserve">       Depreciation and amortization </t>
  </si>
  <si>
    <t xml:space="preserve">       Cost of rental</t>
  </si>
  <si>
    <t xml:space="preserve">       Cost of water and steam</t>
  </si>
  <si>
    <t xml:space="preserve">       Cost of electricity </t>
  </si>
  <si>
    <t xml:space="preserve">       Cost of exhibition</t>
  </si>
  <si>
    <t>Exhibition expenses</t>
  </si>
  <si>
    <t xml:space="preserve">      </t>
  </si>
  <si>
    <t xml:space="preserve">A      Shareholding by the Company/common shareholding </t>
  </si>
  <si>
    <t>B      Directorship</t>
  </si>
  <si>
    <t>C      Guaranteed by the Company</t>
  </si>
  <si>
    <t>D      Loan given by the Company</t>
  </si>
  <si>
    <t>E      Inter - company trading</t>
  </si>
  <si>
    <t>F      Shareholders or directors are intimate of the Company's directors</t>
  </si>
  <si>
    <t>HK$ 2,000</t>
  </si>
  <si>
    <t xml:space="preserve">       Y 30,000</t>
  </si>
  <si>
    <t xml:space="preserve">                         Service</t>
  </si>
  <si>
    <t xml:space="preserve">Exhibition income </t>
  </si>
  <si>
    <t>Cost plus margin</t>
  </si>
  <si>
    <t xml:space="preserve">Based on nature of work, quantity and </t>
  </si>
  <si>
    <t xml:space="preserve">     periods of services</t>
  </si>
  <si>
    <t xml:space="preserve">The Company  has  significant  transaction  with  related  companies.  These  companies  are  related  through common shareholding </t>
  </si>
  <si>
    <t xml:space="preserve">      or co-shareholders or directorship.  Those  transaction  are determined  in  the normal  course  of business  as similar to other parties. </t>
  </si>
  <si>
    <t xml:space="preserve">      respectively were paid to Saha Cogen (Chonburi)  Public Company Limited,  a related company and sold to related and other companies.</t>
  </si>
  <si>
    <t xml:space="preserve">          Revenues (Continued)</t>
  </si>
  <si>
    <t xml:space="preserve">          Expenses (Continued)</t>
  </si>
  <si>
    <t>WIEN INTERNATIONAL CO., LTD.</t>
  </si>
  <si>
    <t>FANCL (THAILAND)  CO., LTD.</t>
  </si>
  <si>
    <t>Trading</t>
  </si>
  <si>
    <t>A,E</t>
  </si>
  <si>
    <t>Branch 2  Located  at 1 Moo 5, Suwannasorn Road, Tambon Non-si, Amphur Kabinburi, Prachinburi Province</t>
  </si>
  <si>
    <t xml:space="preserve">Branch 4  Located  at 196 Moo 11, Tambon Wangdan, Amphur Kabinburi, Prachinburi Province </t>
  </si>
  <si>
    <t xml:space="preserve">Branch 5  Located  at  269 Moo 15, Tambon Maekasa, Amphur Maesot, Tak Province </t>
  </si>
  <si>
    <t xml:space="preserve">      The details are as follows :</t>
  </si>
  <si>
    <t>String</t>
  </si>
  <si>
    <t>Nutrition Foods</t>
  </si>
  <si>
    <t>Window frame</t>
  </si>
  <si>
    <t>THAI TOMADO  CO., LTD.</t>
  </si>
  <si>
    <t>Car accessories</t>
  </si>
  <si>
    <t>SAIM FAMILY MART CO., LTD.</t>
  </si>
  <si>
    <t xml:space="preserve">       Employees benefits expenses</t>
  </si>
  <si>
    <t>Sale of real estate</t>
  </si>
  <si>
    <t xml:space="preserve"> Based on the servant determined</t>
  </si>
  <si>
    <t xml:space="preserve">Separate financial statements - </t>
  </si>
  <si>
    <t>cost method</t>
  </si>
  <si>
    <t>Land</t>
  </si>
  <si>
    <t>Development</t>
  </si>
  <si>
    <t xml:space="preserve">      Retchaburi</t>
  </si>
  <si>
    <t xml:space="preserve">      Sriracha</t>
  </si>
  <si>
    <t xml:space="preserve">      Lopburi</t>
  </si>
  <si>
    <t xml:space="preserve">      Chainat</t>
  </si>
  <si>
    <t xml:space="preserve">           Total</t>
  </si>
  <si>
    <t xml:space="preserve">      Net </t>
  </si>
  <si>
    <t xml:space="preserve">               Purchase</t>
  </si>
  <si>
    <t xml:space="preserve">               Transfer</t>
  </si>
  <si>
    <t xml:space="preserve">               Disposal/write-off</t>
  </si>
  <si>
    <t>Land and</t>
  </si>
  <si>
    <t>land development</t>
  </si>
  <si>
    <t>Assets under</t>
  </si>
  <si>
    <t xml:space="preserve">               Investment properties  - other land (net) </t>
  </si>
  <si>
    <t xml:space="preserve">               Total investment properties  </t>
  </si>
  <si>
    <t xml:space="preserve">                         Rental </t>
  </si>
  <si>
    <t xml:space="preserve">                        Cost of service</t>
  </si>
  <si>
    <t xml:space="preserve">Financial statements in which </t>
  </si>
  <si>
    <t xml:space="preserve">      Protection Act B.E. 2541. Employee is entitled the retirement benefits and other long-term benefits based on right and length of service. </t>
  </si>
  <si>
    <t xml:space="preserve">The principal actuarial basis assumptions as at reporting date : </t>
  </si>
  <si>
    <t xml:space="preserve">Discount rate </t>
  </si>
  <si>
    <t xml:space="preserve">Salary increase rate </t>
  </si>
  <si>
    <t>Employee turnover</t>
  </si>
  <si>
    <t xml:space="preserve">Mortality </t>
  </si>
  <si>
    <t xml:space="preserve">     *    Age-related scale</t>
  </si>
  <si>
    <t xml:space="preserve">the equity method is applied </t>
  </si>
  <si>
    <t xml:space="preserve">Advance received and retention </t>
  </si>
  <si>
    <t xml:space="preserve">       financial  assets  and  liabilities  are  close  to their  fair  value.  The management believes  that there is no material risk</t>
  </si>
  <si>
    <t>Box</t>
  </si>
  <si>
    <t xml:space="preserve">      Cost </t>
  </si>
  <si>
    <t xml:space="preserve">               Investment properties  - lease (net) </t>
  </si>
  <si>
    <t xml:space="preserve">Change in present value of employee benefits obligation project </t>
  </si>
  <si>
    <t xml:space="preserve">Financial statements in which the equity method </t>
  </si>
  <si>
    <t>Bakery</t>
  </si>
  <si>
    <t>Spinning</t>
  </si>
  <si>
    <t xml:space="preserve">Goods research and </t>
  </si>
  <si>
    <t>Grewing gum</t>
  </si>
  <si>
    <t>construction</t>
  </si>
  <si>
    <t xml:space="preserve">               Depreciation </t>
  </si>
  <si>
    <t xml:space="preserve">                        Depreciation of construction </t>
  </si>
  <si>
    <t>The Company  and  its employees  have jointly  established  a  provident  fund  on May 30, 1990  in  accordance  with the</t>
  </si>
  <si>
    <t xml:space="preserve">At the rate in agreement applicable to </t>
  </si>
  <si>
    <t xml:space="preserve">     number of security guards, time and </t>
  </si>
  <si>
    <t xml:space="preserve">            530 Soi Sathupradit 58, Bangpongpang, Yannawa, Bangkok with 5 branches as follows :</t>
  </si>
  <si>
    <t>For the three months ended</t>
  </si>
  <si>
    <r>
      <t xml:space="preserve">            </t>
    </r>
    <r>
      <rPr>
        <u val="single"/>
        <sz val="16"/>
        <rFont val="Angsana New"/>
        <family val="1"/>
      </rPr>
      <t>Accounting standards/Financial reporting standards</t>
    </r>
  </si>
  <si>
    <t xml:space="preserve">                    A  Shareholding by the Company/common shareholding </t>
  </si>
  <si>
    <t xml:space="preserve">     **  Thailand TMO97 </t>
  </si>
  <si>
    <t xml:space="preserve">                             agreements is the reciprocal contract which either of parties has to perform according to the condition in agreement</t>
  </si>
  <si>
    <t xml:space="preserve">                             at the agreed rate per sales price. </t>
  </si>
  <si>
    <t xml:space="preserve">P.C.B.CENTER CO., LTD. </t>
  </si>
  <si>
    <t>Separate financial statements</t>
  </si>
  <si>
    <t>Leather cloth</t>
  </si>
  <si>
    <t>equity method is applied and</t>
  </si>
  <si>
    <t>KYOSHUN CO.,  LTD.</t>
  </si>
  <si>
    <t xml:space="preserve">     (Less) Provision for impairment loss</t>
  </si>
  <si>
    <t>The significant expenses analyzed by nature are as follows:</t>
  </si>
  <si>
    <t xml:space="preserve">     Paid - up share capital  </t>
  </si>
  <si>
    <t xml:space="preserve">Paid - up share capital </t>
  </si>
  <si>
    <t xml:space="preserve">Percentage of  investment </t>
  </si>
  <si>
    <t>O.C.C PLC.</t>
  </si>
  <si>
    <t>(Baht : Thousand )</t>
  </si>
  <si>
    <t xml:space="preserve">     Add  Unrealized gain (loss) from adjust fair value</t>
  </si>
  <si>
    <t xml:space="preserve">         Purchases</t>
  </si>
  <si>
    <t xml:space="preserve">         Amortization </t>
  </si>
  <si>
    <t>- 14 -</t>
  </si>
  <si>
    <t>- 15 -</t>
  </si>
  <si>
    <t>- 17 -</t>
  </si>
  <si>
    <t>- 21 -</t>
  </si>
  <si>
    <t>Financial statements in which the equity method</t>
  </si>
  <si>
    <t xml:space="preserve">SUN 108 CO., LTD. </t>
  </si>
  <si>
    <t xml:space="preserve">WINSOR PARK AND GOLF  </t>
  </si>
  <si>
    <t xml:space="preserve">          CLUB CO., LTD. </t>
  </si>
  <si>
    <t>Cost :</t>
  </si>
  <si>
    <t>Net book value</t>
  </si>
  <si>
    <t>Trademark</t>
  </si>
  <si>
    <t>December 31,</t>
  </si>
  <si>
    <t>FIVE STAR PLUS CO.,  LTD.</t>
  </si>
  <si>
    <t xml:space="preserve">       financial instruments.</t>
  </si>
  <si>
    <t>Computer software</t>
  </si>
  <si>
    <t>LION CORPORATION (JAPAN)</t>
  </si>
  <si>
    <t>- 13 -</t>
  </si>
  <si>
    <t xml:space="preserve">(Unit : Baht) </t>
  </si>
  <si>
    <t>Financial statements in which the</t>
  </si>
  <si>
    <t>F  Shareholders or directors are intimate of the Company's directors</t>
  </si>
  <si>
    <t xml:space="preserve">     Total investment in associated companies </t>
  </si>
  <si>
    <t xml:space="preserve">     Segment liabilities</t>
  </si>
  <si>
    <t xml:space="preserve">     Non-segment liabilities</t>
  </si>
  <si>
    <t xml:space="preserve">     Total liabilities</t>
  </si>
  <si>
    <t>Facility income</t>
  </si>
  <si>
    <t>INTERNATIONAL LABORATORIES CORP., LTD.</t>
  </si>
  <si>
    <t>THAI KAMAYA CO., LTD.</t>
  </si>
  <si>
    <t>SIAM DCM CO., LTD.</t>
  </si>
  <si>
    <t>Rent and services</t>
  </si>
  <si>
    <t>Company names</t>
  </si>
  <si>
    <t>Company  names</t>
  </si>
  <si>
    <t xml:space="preserve">          Assets/Liabilities</t>
  </si>
  <si>
    <t>Guarantee income</t>
  </si>
  <si>
    <t>Electricity and steam income</t>
  </si>
  <si>
    <t>Royalties income</t>
  </si>
  <si>
    <t>Consulting income</t>
  </si>
  <si>
    <t>Rental income</t>
  </si>
  <si>
    <t>Water income</t>
  </si>
  <si>
    <t>Dividend income</t>
  </si>
  <si>
    <t>Other income</t>
  </si>
  <si>
    <t xml:space="preserve">               Total investment - other companies</t>
  </si>
  <si>
    <t xml:space="preserve">                    B  Directorship</t>
  </si>
  <si>
    <t xml:space="preserve">     Total investment in securities available for sales - related parties</t>
  </si>
  <si>
    <t xml:space="preserve">     Total general investment - related parties</t>
  </si>
  <si>
    <t xml:space="preserve">                     Total investment - related parties</t>
  </si>
  <si>
    <t>THAI NAXIS CO., LTD.</t>
  </si>
  <si>
    <t>A, B</t>
  </si>
  <si>
    <t>Accumulated amortization of expenses</t>
  </si>
  <si>
    <t>String, weave</t>
  </si>
  <si>
    <t>Women's wear</t>
  </si>
  <si>
    <t xml:space="preserve">Type of </t>
  </si>
  <si>
    <t>business</t>
  </si>
  <si>
    <t>Cosmetic</t>
  </si>
  <si>
    <t>Sock</t>
  </si>
  <si>
    <t>Sport ware</t>
  </si>
  <si>
    <t>Transportation</t>
  </si>
  <si>
    <t>Glass</t>
  </si>
  <si>
    <t>Accessories</t>
  </si>
  <si>
    <t>Direct sale</t>
  </si>
  <si>
    <t>SHALDAN (THAILAND) CO.,LTD.</t>
  </si>
  <si>
    <t xml:space="preserve"> </t>
  </si>
  <si>
    <t xml:space="preserve">       (THAILAND) CO., LTD.</t>
  </si>
  <si>
    <t>SUNRISE GARMENT CO., LTD.</t>
  </si>
  <si>
    <t>SUNLOTS ENTERPRISE</t>
  </si>
  <si>
    <t xml:space="preserve">          FACTORING  PLC.</t>
  </si>
  <si>
    <t>THAI MEDICAL CENTER  PLC.</t>
  </si>
  <si>
    <t xml:space="preserve">          SERVICE  PLC.</t>
  </si>
  <si>
    <t>Socks</t>
  </si>
  <si>
    <t>Cotton towels</t>
  </si>
  <si>
    <t>Medicines</t>
  </si>
  <si>
    <t xml:space="preserve">Plastic </t>
  </si>
  <si>
    <t>Insurance</t>
  </si>
  <si>
    <t xml:space="preserve">     Total</t>
  </si>
  <si>
    <t xml:space="preserve">     (Less)  Provision for impairment loss</t>
  </si>
  <si>
    <t xml:space="preserve">       PUBLIC COMPANY </t>
  </si>
  <si>
    <t xml:space="preserve">THAI TORE TEXTILEMILLED </t>
  </si>
  <si>
    <t xml:space="preserve">SAHA UNION PUBLIC </t>
  </si>
  <si>
    <t xml:space="preserve">UNION PIONEER PUBLIC </t>
  </si>
  <si>
    <t xml:space="preserve">NATION MULTIMEDIA GROUP </t>
  </si>
  <si>
    <t xml:space="preserve">       LIMITED</t>
  </si>
  <si>
    <t xml:space="preserve">     Total investment in securities available for sales - other companies</t>
  </si>
  <si>
    <t>Advertising</t>
  </si>
  <si>
    <t xml:space="preserve">THAI SANWA FOODS </t>
  </si>
  <si>
    <t xml:space="preserve">       INDUSTRIAL CO., LTD.</t>
  </si>
  <si>
    <t>development</t>
  </si>
  <si>
    <t>Leather</t>
  </si>
  <si>
    <t>Leasing</t>
  </si>
  <si>
    <t>Milk</t>
  </si>
  <si>
    <t>Label</t>
  </si>
  <si>
    <t>Sauce</t>
  </si>
  <si>
    <t xml:space="preserve">HIRAISEIMITSU </t>
  </si>
  <si>
    <t>Broker</t>
  </si>
  <si>
    <t xml:space="preserve">SIAM TREE DEVELOPMENT </t>
  </si>
  <si>
    <t xml:space="preserve">          CO., LTD.</t>
  </si>
  <si>
    <t xml:space="preserve">SIAM COMMERCIAL </t>
  </si>
  <si>
    <t xml:space="preserve">THAI HERBAL PRODUCTS </t>
  </si>
  <si>
    <t xml:space="preserve">AMATA (VIETNAM) </t>
  </si>
  <si>
    <t xml:space="preserve">IMPERIAL TECHNOLOGY </t>
  </si>
  <si>
    <t xml:space="preserve">          MANAGEMENT </t>
  </si>
  <si>
    <t xml:space="preserve">          (THAILAND) CO., LTD.</t>
  </si>
  <si>
    <t xml:space="preserve">KHON KAEN VITHES SUKSA </t>
  </si>
  <si>
    <t>School</t>
  </si>
  <si>
    <t xml:space="preserve">UDORNPANYAWET HOSPITAL </t>
  </si>
  <si>
    <t xml:space="preserve">SIAM I - LOGISTICS </t>
  </si>
  <si>
    <t xml:space="preserve">DEEHON FARMACUTICAL </t>
  </si>
  <si>
    <t xml:space="preserve">          (THAILAND) CO., LTD. </t>
  </si>
  <si>
    <t>THAI Q. P. CO., LTD.</t>
  </si>
  <si>
    <t xml:space="preserve">     Total general investment - other companies</t>
  </si>
  <si>
    <t>SAHA PATHANA INTER - HOLDING PUBLIC COMPANY LIMITED</t>
  </si>
  <si>
    <t>NOTES TO FINANCIAL STATEMENTS</t>
  </si>
  <si>
    <t>Relationship</t>
  </si>
  <si>
    <t>No.</t>
  </si>
  <si>
    <t>Percentage</t>
  </si>
  <si>
    <t>Cost method</t>
  </si>
  <si>
    <t>Dividend</t>
  </si>
  <si>
    <t>(Baht)</t>
  </si>
  <si>
    <t>(Thousand Baht)</t>
  </si>
  <si>
    <t>THANULUX PLC.</t>
  </si>
  <si>
    <t>Garment</t>
  </si>
  <si>
    <t>A, E</t>
  </si>
  <si>
    <t>THAI PRESIDENT FOODS PLC.</t>
  </si>
  <si>
    <t>Food processing</t>
  </si>
  <si>
    <t>THAI WACOAL PLC.</t>
  </si>
  <si>
    <t>Lingeries</t>
  </si>
  <si>
    <t>SAHA PATHANAPIBUL PLC.</t>
  </si>
  <si>
    <t>Consumer products</t>
  </si>
  <si>
    <t>I.C.C. INTERNATIONAL PLC.</t>
  </si>
  <si>
    <t>THAI HOOVER INDUSTRY CO., LTD.</t>
  </si>
  <si>
    <t>Plastic products</t>
  </si>
  <si>
    <t>A</t>
  </si>
  <si>
    <t>PITAKKIJ CO., LTD.</t>
  </si>
  <si>
    <t>Service</t>
  </si>
  <si>
    <t>THAI ITOKIN CO., LTD.</t>
  </si>
  <si>
    <t>ERAWAN TEXTILE CO., LTD.</t>
  </si>
  <si>
    <t>MCT HOLDING CO., LTD.</t>
  </si>
  <si>
    <t>S. APPAREL CO., LTD.</t>
  </si>
  <si>
    <t>EASTERN THAI CONSULTING 1992 CO., LTD.</t>
  </si>
  <si>
    <t>SAHACHOL FOOD SUPPLIES CO., LTD.</t>
  </si>
  <si>
    <t>Agriculture products</t>
  </si>
  <si>
    <t>FIRST UNITED INDUSTRY CO., LTD.</t>
  </si>
  <si>
    <t>Investment</t>
  </si>
  <si>
    <t>THE LION CORPORATION (THAILAND) CO., LTD.</t>
  </si>
  <si>
    <t>Detergent</t>
  </si>
  <si>
    <t>SAHAPAT PROPERTIES CO., LTD.</t>
  </si>
  <si>
    <t>A, B, E</t>
  </si>
  <si>
    <t>Cosmetics</t>
  </si>
  <si>
    <t>Sport shoes</t>
  </si>
  <si>
    <t>FAMILY GLOVE CO., LTD.</t>
  </si>
  <si>
    <t>Rubber glove</t>
  </si>
  <si>
    <t>CHAMP ACE CO., LTD.</t>
  </si>
  <si>
    <t>T.U.C ELASTIC CO., LTD.</t>
  </si>
  <si>
    <t>Power net</t>
  </si>
  <si>
    <t>SAHAPAT REAL ESTATE CO., LTD.</t>
  </si>
  <si>
    <t>Property developer</t>
  </si>
  <si>
    <t>K.R.S. LOGISTICS CO., LTD.</t>
  </si>
  <si>
    <t>Logistic</t>
  </si>
  <si>
    <t>BANGKOK NYLON PLC.</t>
  </si>
  <si>
    <t>BANGKOK RUBBER PLC.</t>
  </si>
  <si>
    <t>BOUTIQUE NEWCITY PLC.</t>
  </si>
  <si>
    <t>PAN ASIA FOOTWEAR PLC.</t>
  </si>
  <si>
    <t>Total</t>
  </si>
  <si>
    <t xml:space="preserve">       PUBLIC COMPANY LIMITED</t>
  </si>
  <si>
    <t>GENERAL GLASS CO., LTD.</t>
  </si>
  <si>
    <t>A, B, E, F</t>
  </si>
  <si>
    <t>A, B, C, E, F</t>
  </si>
  <si>
    <t>A, E, F</t>
  </si>
  <si>
    <t>A, F</t>
  </si>
  <si>
    <t>A, B, F</t>
  </si>
  <si>
    <t>THAI MONSTER CO., LTD.</t>
  </si>
  <si>
    <t>THAI SHIKIBO CO., LTD.</t>
  </si>
  <si>
    <t>RACHA UCHINO CO., LTD.</t>
  </si>
  <si>
    <t>THAI STAFLEX CO., LTD.</t>
  </si>
  <si>
    <t>THAI ARAI CO., LTD.</t>
  </si>
  <si>
    <t>THAI LOTTE CO., LTD.</t>
  </si>
  <si>
    <t>TREASURE HILLS CO., LTD.</t>
  </si>
  <si>
    <t>TAKE HI-TECH CO., LTD.</t>
  </si>
  <si>
    <t>Other companies</t>
  </si>
  <si>
    <t>The Company has no policy to hold financial instruments for speculation and trading.</t>
  </si>
  <si>
    <t>Financial statements in which the equity</t>
  </si>
  <si>
    <t>Type  of business</t>
  </si>
  <si>
    <t>Paid-up capital</t>
  </si>
  <si>
    <t xml:space="preserve">Financial statements in which the </t>
  </si>
  <si>
    <t>of investment</t>
  </si>
  <si>
    <t>equity method is applied</t>
  </si>
  <si>
    <t>¥34,433</t>
  </si>
  <si>
    <t>JANOME (THAILAND) CO., LTD.</t>
  </si>
  <si>
    <t>SIAM  AUTOBACS CO., LTD.</t>
  </si>
  <si>
    <t xml:space="preserve">Unit : Baht </t>
  </si>
  <si>
    <t>Associated companies</t>
  </si>
  <si>
    <t>PAN LAND CO., LTD.</t>
  </si>
  <si>
    <t>K.T.Y INDUSTRY CO., LTD.</t>
  </si>
  <si>
    <t>THAI GUNZE CO., LTD.</t>
  </si>
  <si>
    <t>UNILEASE CO., LTD.</t>
  </si>
  <si>
    <t>THAI TAKAYA CO., LTD.</t>
  </si>
  <si>
    <t>DAIRY THAI CO., LTD.</t>
  </si>
  <si>
    <t>UNITED UTILITY CO., LTD.</t>
  </si>
  <si>
    <t>BOONRAVEE CO., LTD.</t>
  </si>
  <si>
    <t>SAHA SEREN CO., LTD.</t>
  </si>
  <si>
    <t>SAHA SEHWA CO., LTD.</t>
  </si>
  <si>
    <t>NUBOON CO., LTD.</t>
  </si>
  <si>
    <t>UNION FROST CO., LTD.</t>
  </si>
  <si>
    <t>BANGKOK CLUB CO., LTD.</t>
  </si>
  <si>
    <t>NOBLE PLACE CO., LTD.</t>
  </si>
  <si>
    <t>AMATA CITY CO., LTD.</t>
  </si>
  <si>
    <t>WINSTORE CO., LTD.</t>
  </si>
  <si>
    <t>(Unit : Baht)</t>
  </si>
  <si>
    <t>Construction</t>
  </si>
  <si>
    <t>Park</t>
  </si>
  <si>
    <t>TOYO TEXTILE THAI CO., LTD.</t>
  </si>
  <si>
    <t>Sole</t>
  </si>
  <si>
    <t>Spinning, Dyeing</t>
  </si>
  <si>
    <t>Leather shoes</t>
  </si>
  <si>
    <t>Men's inner</t>
  </si>
  <si>
    <t xml:space="preserve">A, F </t>
  </si>
  <si>
    <t>Auto part</t>
  </si>
  <si>
    <t>Ball</t>
  </si>
  <si>
    <t xml:space="preserve">SAMPAN TRAMITR CO., LTD. </t>
  </si>
  <si>
    <t>Plastic</t>
  </si>
  <si>
    <t>Coffee can</t>
  </si>
  <si>
    <t>Insecticide</t>
  </si>
  <si>
    <t>A, E ,F</t>
  </si>
  <si>
    <t>SRIRACHA AVEATION CO., LTD.</t>
  </si>
  <si>
    <t>THAI OZUKA CO., LTD.</t>
  </si>
  <si>
    <t>Total commitment</t>
  </si>
  <si>
    <t>Industrial park</t>
  </si>
  <si>
    <t xml:space="preserve">     Revenues</t>
  </si>
  <si>
    <t xml:space="preserve">     Expenses</t>
  </si>
  <si>
    <t xml:space="preserve">     Profit from operation</t>
  </si>
  <si>
    <t xml:space="preserve">     Common facilities</t>
  </si>
  <si>
    <t xml:space="preserve">     Interest expenses</t>
  </si>
  <si>
    <t xml:space="preserve">     Other assets</t>
  </si>
  <si>
    <t xml:space="preserve">     Total assets</t>
  </si>
  <si>
    <t xml:space="preserve">       </t>
  </si>
  <si>
    <t xml:space="preserve">          Note : Relationship</t>
  </si>
  <si>
    <t>D  Loan given by the Company</t>
  </si>
  <si>
    <t>E  Inter - company trading</t>
  </si>
  <si>
    <t>-</t>
  </si>
  <si>
    <t xml:space="preserve">                    C  Guaranteed by the Company</t>
  </si>
  <si>
    <t>(%)</t>
  </si>
  <si>
    <t>Distributor</t>
  </si>
  <si>
    <t>Instant noodles</t>
  </si>
  <si>
    <t>Clothes</t>
  </si>
  <si>
    <t>Golf course</t>
  </si>
  <si>
    <t xml:space="preserve">       COMPANY LIMITED</t>
  </si>
  <si>
    <t>A, C, E, F</t>
  </si>
  <si>
    <t>Bowling</t>
  </si>
  <si>
    <t>Product  lace</t>
  </si>
  <si>
    <t xml:space="preserve">     (Less)  Provision for loss on decrease of investment</t>
  </si>
  <si>
    <t>Environment</t>
  </si>
  <si>
    <t>Spandex</t>
  </si>
  <si>
    <t xml:space="preserve">          Expenses</t>
  </si>
  <si>
    <t>Cost of electricity and steam</t>
  </si>
  <si>
    <t>Security expense</t>
  </si>
  <si>
    <t>Waste water treatment</t>
  </si>
  <si>
    <t>Water filtration expenses</t>
  </si>
  <si>
    <t>Analysis water expenses</t>
  </si>
  <si>
    <t>Other expenses</t>
  </si>
  <si>
    <t>Insurance premium</t>
  </si>
  <si>
    <t xml:space="preserve">     Property, plant and equipment </t>
  </si>
  <si>
    <t xml:space="preserve">     Net profit </t>
  </si>
  <si>
    <t>1</t>
  </si>
  <si>
    <t>2</t>
  </si>
  <si>
    <t>3</t>
  </si>
  <si>
    <t>4</t>
  </si>
  <si>
    <t xml:space="preserve">                 -</t>
  </si>
  <si>
    <t>5</t>
  </si>
  <si>
    <t>6</t>
  </si>
  <si>
    <t>7</t>
  </si>
  <si>
    <t>8</t>
  </si>
  <si>
    <t xml:space="preserve">           </t>
  </si>
  <si>
    <t>16</t>
  </si>
  <si>
    <t>17</t>
  </si>
  <si>
    <t>18</t>
  </si>
  <si>
    <t>19</t>
  </si>
  <si>
    <t>20</t>
  </si>
  <si>
    <t>21</t>
  </si>
  <si>
    <t>22</t>
  </si>
  <si>
    <t>23</t>
  </si>
  <si>
    <t>24</t>
  </si>
  <si>
    <t>25</t>
  </si>
  <si>
    <t>26</t>
  </si>
  <si>
    <t>27</t>
  </si>
  <si>
    <t>28</t>
  </si>
  <si>
    <t>29</t>
  </si>
  <si>
    <t>30</t>
  </si>
  <si>
    <t>31</t>
  </si>
  <si>
    <t>32</t>
  </si>
  <si>
    <t>33</t>
  </si>
  <si>
    <t>A,C, E</t>
  </si>
  <si>
    <t>36</t>
  </si>
  <si>
    <t>37</t>
  </si>
  <si>
    <t>38</t>
  </si>
  <si>
    <t>39</t>
  </si>
  <si>
    <t xml:space="preserve">Bowling </t>
  </si>
  <si>
    <t>Embroidery</t>
  </si>
  <si>
    <t>Land development expenses</t>
  </si>
  <si>
    <t>1.  GENERAL INFORMATION</t>
  </si>
  <si>
    <t>A,F</t>
  </si>
  <si>
    <t>EASTERN RUBBER CO., LTD.</t>
  </si>
  <si>
    <t>2011</t>
  </si>
  <si>
    <t>VND 365,996,400</t>
  </si>
  <si>
    <t>Pricing policy</t>
  </si>
  <si>
    <t xml:space="preserve">          Revenues</t>
  </si>
  <si>
    <t>0.5 - 1% of guarantee</t>
  </si>
  <si>
    <t>Electricity price not exceed selling price of</t>
  </si>
  <si>
    <t xml:space="preserve">     Provincial Electricity Authority </t>
  </si>
  <si>
    <t xml:space="preserve">Steam price not less than purchasing price </t>
  </si>
  <si>
    <t xml:space="preserve">    of Saha Cogen (Chonburi) Plc.</t>
  </si>
  <si>
    <t>At agreed rate reference to service nature</t>
  </si>
  <si>
    <t>Based on location and cost of investment</t>
  </si>
  <si>
    <t xml:space="preserve">Not exceed selling price of Provincial </t>
  </si>
  <si>
    <t xml:space="preserve">    Waterworks Authority</t>
  </si>
  <si>
    <t xml:space="preserve">At the rate in agreement by considering </t>
  </si>
  <si>
    <t xml:space="preserve">    from service nature, amount, periods </t>
  </si>
  <si>
    <t xml:space="preserve">    and cost of service</t>
  </si>
  <si>
    <t>Waste water Treatment income</t>
  </si>
  <si>
    <t xml:space="preserve">At the rate in agreement depend on and </t>
  </si>
  <si>
    <t xml:space="preserve">     waste water quantity</t>
  </si>
  <si>
    <t xml:space="preserve">     other customers</t>
  </si>
  <si>
    <t>At the rate indicated in agreement</t>
  </si>
  <si>
    <t xml:space="preserve">Electricity cost at the rate of Provincial </t>
  </si>
  <si>
    <t xml:space="preserve">     Electricity Authority less discount rate</t>
  </si>
  <si>
    <t xml:space="preserve">Electricity for Water filtration </t>
  </si>
  <si>
    <t xml:space="preserve">       and water treatment</t>
  </si>
  <si>
    <t>At the rate in agreement reference to</t>
  </si>
  <si>
    <t xml:space="preserve">     area of  service</t>
  </si>
  <si>
    <t xml:space="preserve">At the rate in agreement and actual </t>
  </si>
  <si>
    <t xml:space="preserve">     quantity used of equipment, normal </t>
  </si>
  <si>
    <t xml:space="preserve">     market price</t>
  </si>
  <si>
    <t xml:space="preserve">      Based on market price closed to other</t>
  </si>
  <si>
    <t xml:space="preserve">       servants in the same services line</t>
  </si>
  <si>
    <t>Based on plan, size of building, materials</t>
  </si>
  <si>
    <t xml:space="preserve">and decoration technical </t>
  </si>
  <si>
    <t xml:space="preserve">       Based on market price closed to other</t>
  </si>
  <si>
    <t xml:space="preserve">        servants in the same services line</t>
  </si>
  <si>
    <t>- 11 -</t>
  </si>
  <si>
    <t>- 22 -</t>
  </si>
  <si>
    <t>0-13*</t>
  </si>
  <si>
    <t>TMO97**</t>
  </si>
  <si>
    <t>- 23 -</t>
  </si>
  <si>
    <t xml:space="preserve">      Cost:</t>
  </si>
  <si>
    <t xml:space="preserve">          As at December 31, 2009</t>
  </si>
  <si>
    <t xml:space="preserve">               Purchases</t>
  </si>
  <si>
    <t xml:space="preserve">               Disposal or amortization</t>
  </si>
  <si>
    <t xml:space="preserve">          As at March 31, 2010</t>
  </si>
  <si>
    <t xml:space="preserve">     Accumulated depreciation</t>
  </si>
  <si>
    <t xml:space="preserve">                Depreciation</t>
  </si>
  <si>
    <t xml:space="preserve">                Disposal</t>
  </si>
  <si>
    <t xml:space="preserve">     Provision for impairment</t>
  </si>
  <si>
    <t xml:space="preserve">          Increase</t>
  </si>
  <si>
    <t xml:space="preserve">          Decrease</t>
  </si>
  <si>
    <t xml:space="preserve">      Net book value</t>
  </si>
  <si>
    <t>Vehicles</t>
  </si>
  <si>
    <t>Equipment</t>
  </si>
  <si>
    <t>Office equipment</t>
  </si>
  <si>
    <t>Work in progress</t>
  </si>
  <si>
    <t>and others</t>
  </si>
  <si>
    <t>Contents</t>
  </si>
  <si>
    <t xml:space="preserve">            TAS 12  </t>
  </si>
  <si>
    <t>Income Taxes</t>
  </si>
  <si>
    <t xml:space="preserve">Accounting for Government Grants and Disclosure of </t>
  </si>
  <si>
    <t xml:space="preserve">            TAS 21 (Revised 2009)</t>
  </si>
  <si>
    <t>The Effects of Changes in Foreign Exchange Rate</t>
  </si>
  <si>
    <t xml:space="preserve">            TSIC 10 </t>
  </si>
  <si>
    <t xml:space="preserve">Government Assistance-No Specific Relation to Operating </t>
  </si>
  <si>
    <t xml:space="preserve">            TSIC 21</t>
  </si>
  <si>
    <t>Income Taxes- Recovery of Revalued Non-Depreciable Assets</t>
  </si>
  <si>
    <t xml:space="preserve">            TSIC 25</t>
  </si>
  <si>
    <t xml:space="preserve">Income Taxes- Changes in the Tax Status of an Enterprises or </t>
  </si>
  <si>
    <t xml:space="preserve">     Add Unrealized gain from adjust fair value</t>
  </si>
  <si>
    <t xml:space="preserve">     Less Provision for impairment loss</t>
  </si>
  <si>
    <t>THAI  KOBASHI CO.,LTD.</t>
  </si>
  <si>
    <t>- 20 -</t>
  </si>
  <si>
    <t>- 2 -</t>
  </si>
  <si>
    <t xml:space="preserve">   its Shareholders</t>
  </si>
  <si>
    <t xml:space="preserve">   Government Assistance</t>
  </si>
  <si>
    <t xml:space="preserve">   Activities</t>
  </si>
  <si>
    <t>Cash and  cash equivalents consist of cash on hand, deposit at bank and financial institution.</t>
  </si>
  <si>
    <t>Cash on hand</t>
  </si>
  <si>
    <t>Current accounts</t>
  </si>
  <si>
    <t>Savings deposit</t>
  </si>
  <si>
    <t>Less  Allowance for doubtful accounts</t>
  </si>
  <si>
    <t>Undue</t>
  </si>
  <si>
    <t>From 1 month to 3 months</t>
  </si>
  <si>
    <t>Over 3 months to 6 months</t>
  </si>
  <si>
    <t>Over 6 months to 12 months</t>
  </si>
  <si>
    <t xml:space="preserve">Over 12 months </t>
  </si>
  <si>
    <t>Fair value of investment in associated companies consist of :</t>
  </si>
  <si>
    <t>- 19 -</t>
  </si>
  <si>
    <t>Bank overdrafts</t>
  </si>
  <si>
    <t>Loans from banks</t>
  </si>
  <si>
    <t>The Company  has long - term loans  with  banks  as follows :</t>
  </si>
  <si>
    <r>
      <t>Long - term loans</t>
    </r>
  </si>
  <si>
    <t>AND AS AT DECEMBER 31, 2011 (AUDITED)</t>
  </si>
  <si>
    <t>March 31, 2012</t>
  </si>
  <si>
    <t>March 31, 2011</t>
  </si>
  <si>
    <t xml:space="preserve">    As at March 31, 2012</t>
  </si>
  <si>
    <t xml:space="preserve">    at the interest  rate of  MOR, MOR -3 % to MOR -0.5 % per annum.</t>
  </si>
  <si>
    <t xml:space="preserve">                As at March 31, 2012 and December 31, 2011,  the Company has overdrafts facilities with 10 banks  amount of Baht 195   million </t>
  </si>
  <si>
    <t xml:space="preserve">      of Baht 1,500 million  from 3 foreign banks of Baht 790 million at the interest rate 3.05 - 3.88 %  per annum (at at December 31,</t>
  </si>
  <si>
    <t xml:space="preserve">      2010, interest rate of 2.80 - 4.23 % per annum).</t>
  </si>
  <si>
    <t>As at March 31, 2012 and December 31, 2011,  the Company has provided a legal reserve  of Baht 80 million equal to 10%</t>
  </si>
  <si>
    <t xml:space="preserve">       of authorized  share capital.  This reserve is set up in accordance  with the Public  Company Limited Act.  Such legal reserve is not </t>
  </si>
  <si>
    <t xml:space="preserve">      available  for dividend distribution.</t>
  </si>
  <si>
    <t xml:space="preserve">Financial statements in which the quity method </t>
  </si>
  <si>
    <t>is applied and Separated Financial statements</t>
  </si>
  <si>
    <t xml:space="preserve">                              Metropolitan  Electricity  Authority and Provincial  Electricity Authority in the amount of Baht 3,504,000.00  and</t>
  </si>
  <si>
    <t xml:space="preserve">                              and Management Public Company Limited  in  the  amount  of  Baht  1,900,000.00 </t>
  </si>
  <si>
    <t>As at March 31, 2012,  there are  56 electricity  users of  which 45 users  guaranteed  their  electricity usage  by</t>
  </si>
  <si>
    <t xml:space="preserve">                             commercial bank amount of Baht 110,125,500.00 , 6 users guaranteed by cash amount of Baht 822,000.00  , 1 user </t>
  </si>
  <si>
    <t>As at December 31, 2011, there were 56 electricity users of which 45 users guaranteed their electricity usage by</t>
  </si>
  <si>
    <t xml:space="preserve">                             commercial bank amount of Baht 106,371,500.00, 6 users guaranteed by cash amount of Baht 822,000.00  , 1 user </t>
  </si>
  <si>
    <t xml:space="preserve">                 separate financial statements as at March 31, 2012 and December 31, 2011 as follows :</t>
  </si>
  <si>
    <t xml:space="preserve">       million  respectively, has spent in amount  of  Baht  25.21  million and Baht 23.38 million  respectively.</t>
  </si>
  <si>
    <t xml:space="preserve">      totaling Baht 383.40 million and Baht  333.62  million respectively.</t>
  </si>
  <si>
    <t xml:space="preserve">For the three months ended  March 31, 2012  and 2011  electricity and  steam income  were received  from  related companies of </t>
  </si>
  <si>
    <t xml:space="preserve">For the three months ended March 31, 2012 and 2011 cost of  electricity and steam of Baht 381.78 million and Baht 332.16 million </t>
  </si>
  <si>
    <t>According to the 41th General Shareholders' meeting for the year 2012 held on April 23, 2012, approve to pay</t>
  </si>
  <si>
    <t xml:space="preserve">        ecployee or staff. This allocation of the remuneration is responsibility of the Board of derectors.  The Company, then </t>
  </si>
  <si>
    <t xml:space="preserve">        included such remuneration in the Company's expenses account.</t>
  </si>
  <si>
    <t>These interim financial statements were approved and authorized for issue by the Company's Board of directors</t>
  </si>
  <si>
    <t xml:space="preserve">March 31, </t>
  </si>
  <si>
    <t>March 31,</t>
  </si>
  <si>
    <t>S&amp;J INTERNATIONAL  ENTERPRISE PLC.</t>
  </si>
  <si>
    <t>SAHACOGEN (CHONBURI)  PLC.</t>
  </si>
  <si>
    <t>Electric current</t>
  </si>
  <si>
    <t>Hose products</t>
  </si>
  <si>
    <t>Rice products</t>
  </si>
  <si>
    <t>BANGKOK ATHLETIC CO., LTD.</t>
  </si>
  <si>
    <t>SRIRACHA TRANSPORT CO., LTD.</t>
  </si>
  <si>
    <t>THAI TAKEDA LACE CO., LTD.</t>
  </si>
  <si>
    <t>TOTAL WAY IMAGE CO., LTD.</t>
  </si>
  <si>
    <t>GRAND STAR INDUSTRY CO., LTD.</t>
  </si>
  <si>
    <t>INTERNATIONAL COMMERCIAL CO., LTD.</t>
  </si>
  <si>
    <t>PATTAYA MANUFACTURING CO., LTD.</t>
  </si>
  <si>
    <t>THAI SUMSUNG ELECTRONICS CO., LTD.</t>
  </si>
  <si>
    <t>Electrical appliances</t>
  </si>
  <si>
    <t>THAI SECOM PITAKKIJ CO., LTD.</t>
  </si>
  <si>
    <t>Security system</t>
  </si>
  <si>
    <t>BETTER WAY (THAILAND) CO., LTD.</t>
  </si>
  <si>
    <t xml:space="preserve">Sewing machine </t>
  </si>
  <si>
    <t>BANGKOK TOKYO SOCKS CO., LTD.</t>
  </si>
  <si>
    <t>THAI SPORT GARMENT CO., LTD.</t>
  </si>
  <si>
    <t>Woven lining Motorcycle</t>
  </si>
  <si>
    <t>SSDC (TIGERTEX) CO., LTD.</t>
  </si>
  <si>
    <t>VALUE ADDED TEXTILE CO., LTD.</t>
  </si>
  <si>
    <t xml:space="preserve">Dying Embroidered </t>
  </si>
  <si>
    <t>THAI CUBIC TECHNOLOGY CO., LTD.</t>
  </si>
  <si>
    <t>Cubic Printing</t>
  </si>
  <si>
    <t>ADVANCE MICRO TECH CO., LTD.</t>
  </si>
  <si>
    <t>Electronic parts</t>
  </si>
  <si>
    <t>Cosmetic product</t>
  </si>
  <si>
    <t>OSOTH INTER. LABORATORIES CO., LTD.</t>
  </si>
  <si>
    <t>Electronics circuit</t>
  </si>
  <si>
    <t>SIAM SAMSUNG ASSURANCE CO., LTD.</t>
  </si>
  <si>
    <t>HWATOR  (THAILAND) CO., LTD.</t>
  </si>
  <si>
    <t>Medical service</t>
  </si>
  <si>
    <t>KEWPIE (THAILAND) CO., LTD.</t>
  </si>
  <si>
    <t xml:space="preserve">          </t>
  </si>
  <si>
    <t>MORGAN DE TOI (THAILAND) CO., LTD.</t>
  </si>
  <si>
    <t>THAI ASAHI KASEI SPANDEX CO., LTD.</t>
  </si>
  <si>
    <t>Beauty Service Center</t>
  </si>
  <si>
    <t>THAI BUNKA FASHION CO., LTD.</t>
  </si>
  <si>
    <t>SRIRACHA BSC BOWLING CO., LTD.</t>
  </si>
  <si>
    <t>DOME COMPOSITES (THAILAND) CO., LTD.</t>
  </si>
  <si>
    <t>Cars Composite</t>
  </si>
  <si>
    <t>Air refresher Industrial</t>
  </si>
  <si>
    <t>SAHA UBOL NAKORN CO., LTD.</t>
  </si>
  <si>
    <t>Land development</t>
  </si>
  <si>
    <t>INTERNATIONAL LEATHER FASHION CO., LTD.</t>
  </si>
  <si>
    <t>SAHA RATTANA NAKORN CO., LTD.</t>
  </si>
  <si>
    <t>Industrial Project</t>
  </si>
  <si>
    <t>K.COMMERCIAL &amp; CONSTRUCTION CO., LTD.</t>
  </si>
  <si>
    <t>MOLTEN ASIA POLYMER PRODUCTS CO., LTD.</t>
  </si>
  <si>
    <t>MOLTEN (THAILAND) CO., LTD.</t>
  </si>
  <si>
    <t>Consumer Products</t>
  </si>
  <si>
    <t>Cloth toy Products</t>
  </si>
  <si>
    <t>U.C.C. UESHIMA COFFEE (TH) CO., LTD.</t>
  </si>
  <si>
    <t>COCKSEC CHEMICAL INDUSTRY CO., LTD.</t>
  </si>
  <si>
    <t>THAI FLYING MAINTENANCE CO., LTD.</t>
  </si>
  <si>
    <t>Maintenance Airplane</t>
  </si>
  <si>
    <t>KENMIN FOOD (THAILAND) CO., LTD.</t>
  </si>
  <si>
    <t>Rice Noodle</t>
  </si>
  <si>
    <t xml:space="preserve">M B T S BROKING SERVICE CO., LTD. </t>
  </si>
  <si>
    <t>RATCHASRIMA SHOPPING COMPLEX CO., LTD.</t>
  </si>
  <si>
    <t>Shopping center</t>
  </si>
  <si>
    <t xml:space="preserve">Department Store </t>
  </si>
  <si>
    <t>THE MALL RATCHASIMA CO., LTD.</t>
  </si>
  <si>
    <t>WASEDA EDUCATION (THAILAND) CO., LTD.</t>
  </si>
  <si>
    <t>BSC ENTERTAINMENT CO., LTD.</t>
  </si>
  <si>
    <t>Distributor and logistic</t>
  </si>
  <si>
    <t>TIGER DISTRIBUTION AND LOGISTICS CO., LTD.</t>
  </si>
  <si>
    <t>PENS MARKETING AND DISTRIBUTION CO.,LTD.</t>
  </si>
  <si>
    <t>Fiber manufacturing</t>
  </si>
  <si>
    <t>TSURUHA (THAILAND) CO., LTD.</t>
  </si>
  <si>
    <t>- 18 -</t>
  </si>
  <si>
    <t>2.  FINANCIAL STATEMENTS PREPARATION BASIS</t>
  </si>
  <si>
    <t xml:space="preserve">     2.1  Financial statements preparation</t>
  </si>
  <si>
    <t xml:space="preserve">            The financial  statements  have been  prepared in accordance with the Accounting Standards TAS 34 (Revised 2009)  </t>
  </si>
  <si>
    <t xml:space="preserve">     "Interim Financial Reporting";  guidelines  promulgated  by  the  Federation of  Accounting  Professions,  and applicable</t>
  </si>
  <si>
    <t xml:space="preserve">     related rules and  regulations of  the Securities  and   Exchange Commission.</t>
  </si>
  <si>
    <t xml:space="preserve">            These interim financial statements have been  prepared for the purpose to provide the update information  on the latest</t>
  </si>
  <si>
    <t xml:space="preserve">     complete set of  annual financial statements.  Accordingly,  it focuses on new activities, events, and circumstances and does</t>
  </si>
  <si>
    <t xml:space="preserve">     not duplicate information previously reported.  However, the statements of financial position, statements of comprehensive</t>
  </si>
  <si>
    <t xml:space="preserve">     income, statements of changes  in shareholders'  equity  and statements of  cash flows  are  presented  the same  as previous </t>
  </si>
  <si>
    <t xml:space="preserve">     annual financial statements.  Therefore,  these interim  financial statements should  access  to the  financial statements of the </t>
  </si>
  <si>
    <t xml:space="preserve">     Company for the year ended December 31, 2011. </t>
  </si>
  <si>
    <t>2.  FINANCIAL STATEMENTS PREPARATION BASIS (CONTINUED)</t>
  </si>
  <si>
    <t xml:space="preserve">     2.2 The other standards  are expected  to be  effective for  the financial statements  </t>
  </si>
  <si>
    <t xml:space="preserve">     and  have  not  been  adopted  in  the  preparation of these financial statements. The details are following:</t>
  </si>
  <si>
    <t xml:space="preserve">           The other standards  are expected to be effective for the financial statements beginning on or fter January 1, 2013 </t>
  </si>
  <si>
    <t xml:space="preserve">            TFRS 8</t>
  </si>
  <si>
    <t>Operation Segments</t>
  </si>
  <si>
    <t xml:space="preserve">At present, the Company is being evaluated the effects of those standards on the financial statements in the year in </t>
  </si>
  <si>
    <t>3.  SIGNIFICANT ACCOUNTING POLICIES</t>
  </si>
  <si>
    <t>4.  CASH AND CASH EQUIVALENTS</t>
  </si>
  <si>
    <t xml:space="preserve">5.  TRADE AND OTHER RECEIVABLES - RELATED PARTIES </t>
  </si>
  <si>
    <t xml:space="preserve"> - 3 -</t>
  </si>
  <si>
    <t xml:space="preserve"> - 4 -</t>
  </si>
  <si>
    <t>6.  TRADE AND OTHER RECEIVABLES - OTHERS</t>
  </si>
  <si>
    <t>7.  INVESTMENTS IN ASSOCIATED COMPANIES</t>
  </si>
  <si>
    <t xml:space="preserve">   7.1  Investments in associated companies - recording by equity method</t>
  </si>
  <si>
    <t>A, B, C, E</t>
  </si>
  <si>
    <t xml:space="preserve"> - 5 -</t>
  </si>
  <si>
    <t xml:space="preserve">      Company. Nevertheless, the Company is unable to adjust the effects to investments in those associated companies. Since the Company has no authority in commanding those associated companies to have financial statements reviewed quarterly. </t>
  </si>
  <si>
    <t>7.  INVESTMENTS  IN ASSOCIATED COMPANIES (CONTINUED)</t>
  </si>
  <si>
    <t xml:space="preserve">     7.2  Supplemental information of associated companies </t>
  </si>
  <si>
    <t xml:space="preserve"> - 6 -</t>
  </si>
  <si>
    <t>- 7 -</t>
  </si>
  <si>
    <t>8.  INVESTMENTS IN RELATED PARTIES</t>
  </si>
  <si>
    <t xml:space="preserve">     8.1  Investments in securities available for sales</t>
  </si>
  <si>
    <t>- 8 -</t>
  </si>
  <si>
    <t>8.  INVESTMENTS IN RELATED PARTIES (CONTINUED)</t>
  </si>
  <si>
    <t>A, B,  E</t>
  </si>
  <si>
    <t>A , E, F</t>
  </si>
  <si>
    <t>- 9 -</t>
  </si>
  <si>
    <t>A, C, E</t>
  </si>
  <si>
    <t>A,C, E,F</t>
  </si>
  <si>
    <t>2012</t>
  </si>
  <si>
    <t xml:space="preserve">     8.2  General investments</t>
  </si>
  <si>
    <t>- 10 -</t>
  </si>
  <si>
    <t>9. OTHER LONG - TERM INVESTMENTS</t>
  </si>
  <si>
    <t xml:space="preserve">      9.1  Investments in securities available for sales</t>
  </si>
  <si>
    <t xml:space="preserve">      9.2  General investment </t>
  </si>
  <si>
    <t xml:space="preserve">9. OTHER LONG - TERM INVESTMENTS (CONTINUED) </t>
  </si>
  <si>
    <t xml:space="preserve"> - 12 -</t>
  </si>
  <si>
    <t xml:space="preserve">10.  PROPERTY, PLANT AND EQUIPMENT </t>
  </si>
  <si>
    <t xml:space="preserve">          As at March 31, 2012</t>
  </si>
  <si>
    <t xml:space="preserve">                Depreciation for the three months ended  March 31, 2012 and 2011 was Baht 18.25 million and Baht 13.45 million respectively.</t>
  </si>
  <si>
    <t xml:space="preserve">11.  INVESTMENT PROPERTIES </t>
  </si>
  <si>
    <t xml:space="preserve"> March 31, 2012</t>
  </si>
  <si>
    <t xml:space="preserve">          As at  March 31, 2012</t>
  </si>
  <si>
    <t xml:space="preserve">            </t>
  </si>
  <si>
    <t xml:space="preserve">               The significant amount  recognized in statements of comprehensive income of the Company from investment properties for the three months </t>
  </si>
  <si>
    <t xml:space="preserve">        ended March 31, 2012 and 2011 are as follows : </t>
  </si>
  <si>
    <t>- 16 -</t>
  </si>
  <si>
    <t>11.  INVESTMENT PROPERTIES (CONTINUED)</t>
  </si>
  <si>
    <t>12.  REAL ESTATE FOR SALE</t>
  </si>
  <si>
    <t xml:space="preserve">13.  INTANGIBLE ASSETS </t>
  </si>
  <si>
    <t xml:space="preserve">Amortization expenses  for the  three months ended  March 31, 2012 and 2011  were Baht 135,865.78 and Baht   </t>
  </si>
  <si>
    <t xml:space="preserve">   156,664.56 respectively.</t>
  </si>
  <si>
    <t xml:space="preserve">      14.1  Bank overdrafts</t>
  </si>
  <si>
    <t xml:space="preserve">      14.2  Loans from banks</t>
  </si>
  <si>
    <t xml:space="preserve">15.  LONG-TERM LOANS </t>
  </si>
  <si>
    <t>16.  EMPLOYEE BENEFITS OBLIGATION</t>
  </si>
  <si>
    <t>16.  EMPLOYEE BENEFITS OBLIGATION (CONTINUED)</t>
  </si>
  <si>
    <t>17.  PROVIDENT FUND</t>
  </si>
  <si>
    <t xml:space="preserve">       amount of Baht 1.76  million and Baht 1.62  million respectively. </t>
  </si>
  <si>
    <t>18.  LEGAL RESERVE</t>
  </si>
  <si>
    <t>19. GENERAL RESERVE</t>
  </si>
  <si>
    <t xml:space="preserve">20. EXPENSES ANALYZED BY NATURE </t>
  </si>
  <si>
    <t>21. CAPITAL MANAGEMENT</t>
  </si>
  <si>
    <t>22.  DIRECTORS' REMUNERATION</t>
  </si>
  <si>
    <t xml:space="preserve">23.  MANAGEMENT BENEFIT EXPENSE </t>
  </si>
  <si>
    <t>24.  COMMITMENT AND CONTINGENT LIABILITIES</t>
  </si>
  <si>
    <t xml:space="preserve">        24.1  The Company has commitment  which presented  in the  financial statements  in which  the equity method  is applied  and</t>
  </si>
  <si>
    <t xml:space="preserve">                 24.1.1  The Company  has commitment  for letter  of  guarantee  issuance  by a  commercial  bank  for electricity  usage to</t>
  </si>
  <si>
    <t xml:space="preserve">                 24.1.2  The Company entered into an agreement for using trademark for consumer products with a foreign company. This</t>
  </si>
  <si>
    <t xml:space="preserve">                 24.1.3  The Company made an agreement  to purchase electricity current  from an affiliated company for 15 years in order</t>
  </si>
  <si>
    <t>24.  COMMITMENT AND CONTINGENT LIABILITIES (CONTINUED)</t>
  </si>
  <si>
    <t>25. TRANSACTION WITH RELATED PARTIES</t>
  </si>
  <si>
    <t xml:space="preserve"> equity method is applied</t>
  </si>
  <si>
    <t xml:space="preserve">Separate </t>
  </si>
  <si>
    <t>financial statements</t>
  </si>
  <si>
    <t>and Separate financial statements</t>
  </si>
  <si>
    <t>25. TRANSACTION WITH RELATED PARTIES (CONTINUED)</t>
  </si>
  <si>
    <t xml:space="preserve"> - 24 -</t>
  </si>
  <si>
    <t>26.  SEGMENT FINANCIAL INFORMATION</t>
  </si>
  <si>
    <t xml:space="preserve">       26.1  Segment financial information in the financial statements in which the equity method is applied for the three months ended March 31, 2012 and 2011 are as follows :</t>
  </si>
  <si>
    <t xml:space="preserve"> - 25 -</t>
  </si>
  <si>
    <t>26. SEGMENT FINANCIAL INFORMATION (CONTINUED)</t>
  </si>
  <si>
    <t xml:space="preserve">       26.2  Segment financial information  in the separate financial statements for the three months ended March 31, 2012 and 2011 are as follows :</t>
  </si>
  <si>
    <t>- 26 -</t>
  </si>
  <si>
    <t>27. FINANCIAL  INSTRUMENTS  DISCLOSURE</t>
  </si>
  <si>
    <t xml:space="preserve">      27.1  Accounting policies</t>
  </si>
  <si>
    <t xml:space="preserve">      27.2  Management Risk</t>
  </si>
  <si>
    <t xml:space="preserve">       27.3  Interest Rate Risk</t>
  </si>
  <si>
    <t xml:space="preserve">       27.4  Credit Risk</t>
  </si>
  <si>
    <t xml:space="preserve">    27.5  Exchange rate Risk</t>
  </si>
  <si>
    <t xml:space="preserve">     27.6  Fair value of Financial instruments</t>
  </si>
  <si>
    <t>28.  EVENTS AFTER THE REPORTING PERIOD</t>
  </si>
  <si>
    <t xml:space="preserve">       dividend from the result of operation of 2011 at Baht 0.23 per share for 494,034,300 shares, amounting to Baht </t>
  </si>
  <si>
    <t xml:space="preserve">       113,627,889.00 wich will be paid on May 18, 2012 and also approved to pay directors' remuneration not exceed</t>
  </si>
  <si>
    <t xml:space="preserve">        Baht 15 million a year, excluded the remuneration and welfare which the directors received as the Company's</t>
  </si>
  <si>
    <t xml:space="preserve">        on May 10, 2012.</t>
  </si>
  <si>
    <t>29.  INTERIM FINANCIAL STATEMENTS APPROVAL</t>
  </si>
  <si>
    <t>DAISO SANGYO</t>
  </si>
  <si>
    <t xml:space="preserve">                Depreciation for the three months  ended  March 31, 2012 and 2011 were Baht  2.54 million and Baht 2.99 million respectively.  </t>
  </si>
  <si>
    <t>method is applied and Separate financial statements</t>
  </si>
  <si>
    <t>Trade and other receivables - related parties as at  March 31, 2012 and  December 31, 2011 are as follows :</t>
  </si>
  <si>
    <t>Trade accounts receivable - related parties which reclassified by aging as at March 31, 2012 and  December 31, 2011</t>
  </si>
  <si>
    <t xml:space="preserve">The  consolidated  interim  financial  statements  have  been prepared  in conformity with the sameaccounting policy </t>
  </si>
  <si>
    <t xml:space="preserve">     for the financial statements for the year ended December 31, 2011.</t>
  </si>
  <si>
    <t>Trade and other receivables - others as at March 31, 2012 and  December 31, 2011 are as follows :</t>
  </si>
  <si>
    <t>Other receivables which reclassified by aging as at  March 31, 2012 and  December 31, 2011  are as follows :</t>
  </si>
  <si>
    <t>NEW CITY (BANGKOK) PUBLIC Co., Ltd.</t>
  </si>
  <si>
    <t>PEOPLES GARMENT PUBLIC CO., LTD.</t>
  </si>
  <si>
    <t>TEXTILE PRESTIGE PUBLIC CO., LTD.</t>
  </si>
  <si>
    <t>FAR EAST DDB PUBLIC CO., LTD.</t>
  </si>
  <si>
    <t>NEW PLUS KNITTING PUBLIC CO., LTD.</t>
  </si>
  <si>
    <t>PRESIDENT RICE PRODUCT PUBLIC CO., LTD.</t>
  </si>
  <si>
    <t>PRESIDENT  BAKERY PUBLIC CO., LTD.</t>
  </si>
  <si>
    <t>OTSUKA SAHA ASIA CO., LTD.</t>
  </si>
  <si>
    <t>SHISEIDO PROFESSIONAL (THAILAND) CO., LTD.</t>
  </si>
  <si>
    <t>SOMPHO JAPAN INSURANCE (THAILAND) CO., LTD.</t>
  </si>
  <si>
    <t>ASAHI KASEI SPUNBOND (THAILAND) CO., LTD.</t>
  </si>
  <si>
    <t xml:space="preserve">THE GRAND U.B. CO., LTD. </t>
  </si>
  <si>
    <t xml:space="preserve">       11.1  Investment properties - other land shown as financial statements  as at  March 31, 2012 and December 31, 2011 are details as follows : </t>
  </si>
  <si>
    <t xml:space="preserve">       11.2  Investment properties - lease shown as financial statements as at  March 31, 2012 and  December 31, 2011 are details as follows : </t>
  </si>
  <si>
    <t>is applied and Separate financial statements</t>
  </si>
  <si>
    <t xml:space="preserve">               Revenues</t>
  </si>
  <si>
    <t xml:space="preserve">               Total revenues</t>
  </si>
  <si>
    <t>14. BANK OVERDRAFTS AND LOANS FROM FINANCIAL INSTITUTIONS</t>
  </si>
  <si>
    <t xml:space="preserve"> is applied and Separate financial statements</t>
  </si>
  <si>
    <t xml:space="preserve">               As at March 31, 2012 and December 31, 2011, the Company has loans from 6 local banks and financial institutions amount</t>
  </si>
  <si>
    <t>Employee benefit obligations as at December 31, 2011</t>
  </si>
  <si>
    <t>Current cost of services  and interests</t>
  </si>
  <si>
    <t>Employee benefit obligations as at  March 31, 2012</t>
  </si>
  <si>
    <t xml:space="preserve">       fund regulation.  For the  three months ended March 31,  2012  and   2011,  the Company  paid a  contribution to  the fund  in the </t>
  </si>
  <si>
    <t xml:space="preserve">As at  March 31, 2012 and December 31, 2011,  the Company  has appropriated  part of  profit amount  of Baht  280 million as </t>
  </si>
  <si>
    <t xml:space="preserve">       general  reserve without the objectives indication.</t>
  </si>
  <si>
    <t xml:space="preserve">                              Baht 3,404,000.00 respectively, guarantee  the unfiltered water usage with East - Water Resources Development </t>
  </si>
  <si>
    <t xml:space="preserve">As at March 31, 2012 and December 31, 2011,   the Company has commitment  lines of Baht 159.60 million  and Baht 162.60 </t>
  </si>
  <si>
    <t xml:space="preserve">      Baht 326.07 million and Baht 280.74 million, and received from other companies of Baht 57.33 million and Baht 52.88 million, </t>
  </si>
  <si>
    <t xml:space="preserve">               Property, plant and equipment shown in financial statements   as at  March 31, 2012 and  December 31, 2011 consist of :</t>
  </si>
  <si>
    <t>Trade accounts receivable and other accounts receivable</t>
  </si>
  <si>
    <t>Trade accounts payable and other  accounts payable</t>
  </si>
  <si>
    <t xml:space="preserve">                Fixed assets at cost of  Baht 298.15 million as at March 31, 2012 and December 31, 2011,  which were fully depreciated but are still being operated.</t>
  </si>
  <si>
    <t xml:space="preserve">        24.3  The Company  has  commitment  lines  with  banks,  financial  institutions  and  other companies  for  its related  parties as</t>
  </si>
  <si>
    <t xml:space="preserve">       24.2   As at  March 31, 2012 and  December 31, 2011,  the Company  has commitment on agreement in  respect  of  construction  </t>
  </si>
  <si>
    <t xml:space="preserve">            TAS 20 (Revised 2009)</t>
  </si>
  <si>
    <t xml:space="preserve">As at  March 31, 2012,  the  Company  recorded  investment  in 17 associated companies  under  equity  method  from  management's financial  statements which  were not reviewed by  the auditors  for totaling  Baht 2,149.66 million equal to 12.30% of total assets and share of profit from  </t>
  </si>
  <si>
    <t xml:space="preserve">      investments for the three months ended March 31, 2012 of Baht  81.29 million equal to 20.76% of net profit. In addition, those 17 associated companies are Not -  Publicly Accountable Entities that they have not prepared financial reporting but adopted all financial reporting statements as the same of the </t>
  </si>
  <si>
    <t>Financial statements in which the equity method is applied and Separate financial statements</t>
  </si>
  <si>
    <t>Less  Current portion of long - term debt</t>
  </si>
  <si>
    <t xml:space="preserve">    In  2012 , the Company has lons from a commercial bank  amount  of  Baht  400 million (loans  facility amount of   Baht  500 </t>
  </si>
  <si>
    <t xml:space="preserve">        at rate of MLR-1.75% per annum , is payable on a monthly basis).</t>
  </si>
  <si>
    <t xml:space="preserve">        million) by making the  first repayment under agreement amount of  Baht   83.34  million  within  January 31 , 2013.  The remaining  is </t>
  </si>
  <si>
    <t>For the three months ended  March 31, 2012 and December 31, 2011,  the significant  transaction with  related parties are as follows :</t>
  </si>
  <si>
    <t>FOR THE THREE MONTHS ENDED  MARCH 31 , 2012  AND  2011 (UNAUDITED/REVIEWED ONLY)</t>
  </si>
  <si>
    <t xml:space="preserve">                 in Saha group Industrial Park  for 24 and  26 agreement  with the remaining amount  under  the  agreement of  Baht  83.65  </t>
  </si>
  <si>
    <t xml:space="preserve">                 million  and  Baht  52.26  million  respectively.</t>
  </si>
  <si>
    <t xml:space="preserve"> March 31, 2011</t>
  </si>
  <si>
    <t xml:space="preserve">        repayable every six months through 5 installments of  Baht  83.34 million each . The agreement is terminated on July 31 , 2015 ( interest</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</si>
</sst>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63" formatCode="t&quot;฿&quot;#,##0_);\(t&quot;฿&quot;#,##0\)"/>
    <numFmt numFmtId="64" formatCode="t&quot;฿&quot;#,##0_);[Red]\(t&quot;฿&quot;#,##0\)"/>
    <numFmt numFmtId="65" formatCode="t&quot;฿&quot;#,##0.00_);\(t&quot;฿&quot;#,##0.00\)"/>
    <numFmt numFmtId="66" formatCode="t&quot;฿&quot;#,##0.00_);[Red]\(t&quot;฿&quot;#,##0.00\)"/>
    <numFmt numFmtId="187" formatCode="\t&quot;฿&quot;#,##0_);\(\t&quot;฿&quot;#,##0\)"/>
    <numFmt numFmtId="188" formatCode="\t&quot;฿&quot;#,##0_);[Red]\(\t&quot;฿&quot;#,##0\)"/>
    <numFmt numFmtId="189" formatCode="\t&quot;฿&quot;#,##0.00_);\(\t&quot;฿&quot;#,##0.00\)"/>
    <numFmt numFmtId="190" formatCode="\t&quot;฿&quot;#,##0.00_);[Red]\(\t&quot;฿&quot;#,##0.00\)"/>
    <numFmt numFmtId="191" formatCode="_(* #,##0.00_);_(* \(#,##0.00\);_(* &quot;-&quot;??_);_(@_)"/>
    <numFmt numFmtId="192" formatCode="#,##0_);[Red]\(#,##0.00\)"/>
    <numFmt numFmtId="193" formatCode="#,##0.00_);[Black]\(#,##0.00\)\ "/>
    <numFmt numFmtId="194" formatCode="#,##0_);[Black]\(#,##0\)"/>
    <numFmt numFmtId="195" formatCode="#,##0\);\(#,##0\)"/>
    <numFmt numFmtId="196" formatCode="#,##0\ ;[Red]\(#,##0\)"/>
    <numFmt numFmtId="197" formatCode="#,##0.00\ ;[Red]\(#,##0.00\)"/>
    <numFmt numFmtId="198" formatCode="#,##0.00_);[Red]\(#,##0.0\)"/>
    <numFmt numFmtId="199" formatCode="#,##0.00\ ;\(#,##0.00\)"/>
    <numFmt numFmtId="200" formatCode="#,##0.00_);[Blue]\(#,##0.00\)"/>
    <numFmt numFmtId="201" formatCode="#,##0_);[Blue]\(#,##0\)"/>
    <numFmt numFmtId="202" formatCode="##,##0.00_);\(#,##0.00\)"/>
    <numFmt numFmtId="203" formatCode="_-* #,##0_-;\-* #,##0_-;_-* &quot;-&quot;??_-;_-@_-"/>
    <numFmt numFmtId="204" formatCode="##,##0_);\(#,##0\)"/>
    <numFmt numFmtId="205" formatCode="#,##0_);\(#,##0.00\)"/>
    <numFmt numFmtId="206" formatCode="###0.00_);[Red]\(###0.00\)"/>
    <numFmt numFmtId="207" formatCode="[$-101041E]d\ mmmm\ yyyy;@"/>
    <numFmt numFmtId="208" formatCode="[$-1010409]d\ mmmm\ yyyy;@"/>
    <numFmt numFmtId="209" formatCode="#,##0;\(#,##0\)"/>
    <numFmt numFmtId="210" formatCode="_-* #,##0.000_-;\-* #,##0.000_-;_-* &quot;-&quot;??_-;_-@_-"/>
    <numFmt numFmtId="211" formatCode="#,##0.00;\(#,##0.00\)"/>
    <numFmt numFmtId="212" formatCode="_(* #,##0.00_);_(* \(#,##0.00\);_(* &quot;-&quot;_);_(@_)"/>
    <numFmt numFmtId="213" formatCode="_ * #,##0_ ;_ * \-#,##0_ ;_ * \-??_ ;_ @_ "/>
    <numFmt numFmtId="214" formatCode="#,##0.0;\-#,##0.0"/>
    <numFmt numFmtId="215" formatCode="##,##0.00_)"/>
    <numFmt numFmtId="216" formatCode="#,##0.00_);[Black]\(#,##0.00\)"/>
    <numFmt numFmtId="217" formatCode="#,##0.00;[Red]#,##0.00"/>
    <numFmt numFmtId="218" formatCode="#,##0;\(#,##0.00\)"/>
    <numFmt numFmtId="219" formatCode="#,##0.00_);[Red]\(#,##0.0000\)"/>
    <numFmt numFmtId="220" formatCode="#,##0.00_);[Blue]\(#,##0.0000\)"/>
    <numFmt numFmtId="221" formatCode="#,##0.00\ ;\(#,##0.00.00\)"/>
    <numFmt numFmtId="222" formatCode="_(* #,##0.00_);_(* \(#,##0.00\);0.00_);_(@_)"/>
    <numFmt numFmtId="223" formatCode="_(* #,##0.00_);_(* \(#,##0.00\);_(* &quot;-           &quot;_);_(@_)"/>
    <numFmt numFmtId="224" formatCode="_(* #,##0_);_(* \(#,##0\)"/>
    <numFmt numFmtId="225" formatCode="_-* #,##0.000_-;\(#,##0.000\);0.000_-"/>
    <numFmt numFmtId="226" formatCode="#,##0.00_);\(#,##0.00\)"/>
    <numFmt numFmtId="227" formatCode="_-* #,##0.00_-;\(#,##0.00\)"/>
    <numFmt numFmtId="228" formatCode="_-* #,##0.00_-;\(#,##0.00\);_-* \-??_-;_-@_-"/>
    <numFmt numFmtId="229" formatCode="#,##0_);\(#,###\)"/>
    <numFmt numFmtId="230" formatCode="#,##0.00_ ;\-#,##0.00\ "/>
    <numFmt numFmtId="231" formatCode="_-* #,##0.0_-;\-* #,##0.0_-;_-* &quot;-&quot;??_-;_-@_-"/>
  </numFmts>
  <fonts count="69">
    <font>
      <sz val="14"/>
      <name val="Cordia New"/>
      <family val="0"/>
    </font>
    <font>
      <sz val="12"/>
      <name val="Helv"/>
      <family val="0"/>
    </font>
    <font>
      <sz val="16"/>
      <name val="AngsanaUPC"/>
      <family val="1"/>
    </font>
    <font>
      <b/>
      <sz val="16"/>
      <name val="AngsanaUPC"/>
      <family val="1"/>
    </font>
    <font>
      <u val="single"/>
      <sz val="16"/>
      <name val="AngsanaUPC"/>
      <family val="1"/>
    </font>
    <font>
      <sz val="16"/>
      <name val="Cordia New"/>
      <family val="2"/>
    </font>
    <font>
      <sz val="14"/>
      <name val="AngsanaUPC"/>
      <family val="1"/>
    </font>
    <font>
      <b/>
      <sz val="14"/>
      <name val="AngsanaUPC"/>
      <family val="1"/>
    </font>
    <font>
      <sz val="12"/>
      <name val="AngsanaUPC"/>
      <family val="1"/>
    </font>
    <font>
      <sz val="14"/>
      <name val="Angsana New"/>
      <family val="1"/>
    </font>
    <font>
      <b/>
      <sz val="12"/>
      <name val="AngsanaUPC"/>
      <family val="1"/>
    </font>
    <font>
      <sz val="11"/>
      <name val="AngsanaUPC"/>
      <family val="1"/>
    </font>
    <font>
      <sz val="15"/>
      <name val="AngsanaUPC"/>
      <family val="1"/>
    </font>
    <font>
      <b/>
      <sz val="13"/>
      <name val="AngsanaUPC"/>
      <family val="1"/>
    </font>
    <font>
      <sz val="13"/>
      <name val="AngsanaUPC"/>
      <family val="1"/>
    </font>
    <font>
      <u val="single"/>
      <sz val="13.3"/>
      <color indexed="12"/>
      <name val="Cordia New"/>
      <family val="2"/>
    </font>
    <font>
      <u val="single"/>
      <sz val="13.3"/>
      <color indexed="36"/>
      <name val="Cordia New"/>
      <family val="2"/>
    </font>
    <font>
      <sz val="12"/>
      <name val="Angsana New"/>
      <family val="1"/>
    </font>
    <font>
      <sz val="16"/>
      <name val="Angsana New"/>
      <family val="1"/>
    </font>
    <font>
      <b/>
      <sz val="16"/>
      <name val="Angsana New"/>
      <family val="1"/>
    </font>
    <font>
      <sz val="10"/>
      <name val="Arial"/>
      <family val="2"/>
    </font>
    <font>
      <b/>
      <sz val="16"/>
      <color indexed="8"/>
      <name val="AngsanaUPC"/>
      <family val="1"/>
    </font>
    <font>
      <sz val="11.5"/>
      <name val="AngsanaUPC"/>
      <family val="1"/>
    </font>
    <font>
      <u val="single"/>
      <sz val="16"/>
      <name val="Angsana New"/>
      <family val="1"/>
    </font>
    <font>
      <sz val="14"/>
      <name val="BrowalliaUPC"/>
      <family val="2"/>
    </font>
    <font>
      <sz val="10"/>
      <name val="Courier New"/>
      <family val="3"/>
    </font>
    <font>
      <sz val="15"/>
      <name val="Angsana New"/>
      <family val="1"/>
    </font>
    <font>
      <sz val="16"/>
      <color indexed="8"/>
      <name val="AngsanaUPC"/>
      <family val="1"/>
    </font>
    <font>
      <sz val="16"/>
      <color indexed="8"/>
      <name val="Angsana New"/>
      <family val="2"/>
    </font>
    <font>
      <sz val="15"/>
      <color indexed="8"/>
      <name val="AngsanaUPC"/>
      <family val="1"/>
    </font>
    <font>
      <sz val="12"/>
      <color indexed="8"/>
      <name val="AngsanaUPC"/>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sz val="14"/>
      <color indexed="8"/>
      <name val="AngsanaUPC"/>
      <family val="2"/>
    </font>
    <font>
      <sz val="14"/>
      <color indexed="8"/>
      <name val="Angsana New"/>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4"/>
      <color theme="1"/>
      <name val="AngsanaUPC"/>
      <family val="2"/>
    </font>
    <font>
      <sz val="14"/>
      <color theme="1"/>
      <name val="Angsana New"/>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style="double"/>
      <bottom style="double"/>
    </border>
    <border>
      <left>
        <color indexed="63"/>
      </left>
      <right>
        <color indexed="63"/>
      </right>
      <top>
        <color indexed="63"/>
      </top>
      <bottom style="double"/>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8" fillId="0" borderId="0" applyFont="0" applyFill="0" applyBorder="0" applyAlignment="0" applyProtection="0"/>
    <xf numFmtId="190" fontId="20" fillId="0" borderId="0" applyFont="0" applyFill="0" applyBorder="0" applyAlignment="0" applyProtection="0"/>
    <xf numFmtId="187" fontId="2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6"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5"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20" fillId="0" borderId="0">
      <alignment/>
      <protection/>
    </xf>
    <xf numFmtId="0" fontId="20" fillId="0" borderId="0">
      <alignment/>
      <protection/>
    </xf>
    <xf numFmtId="0" fontId="2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8" fontId="0" fillId="0" borderId="0" applyFill="0" applyBorder="0" applyAlignment="0" applyProtection="0"/>
    <xf numFmtId="209" fontId="0" fillId="0" borderId="0" applyFill="0" applyBorder="0" applyAlignment="0" applyProtection="0"/>
    <xf numFmtId="0" fontId="0" fillId="0" borderId="0">
      <alignment/>
      <protection/>
    </xf>
    <xf numFmtId="39" fontId="1" fillId="0" borderId="0">
      <alignment/>
      <protection/>
    </xf>
    <xf numFmtId="39" fontId="25" fillId="0" borderId="0">
      <alignment/>
      <protection/>
    </xf>
    <xf numFmtId="0" fontId="0" fillId="0" borderId="0">
      <alignment/>
      <protection/>
    </xf>
    <xf numFmtId="0" fontId="0" fillId="0" borderId="0">
      <alignment/>
      <protection/>
    </xf>
  </cellStyleXfs>
  <cellXfs count="695">
    <xf numFmtId="0" fontId="0" fillId="0" borderId="0" xfId="0" applyAlignment="1">
      <alignment/>
    </xf>
    <xf numFmtId="0" fontId="2" fillId="0" borderId="0" xfId="0" applyFont="1" applyAlignment="1">
      <alignment/>
    </xf>
    <xf numFmtId="0" fontId="3" fillId="0" borderId="0" xfId="0" applyFont="1" applyAlignment="1">
      <alignment/>
    </xf>
    <xf numFmtId="40" fontId="2" fillId="0" borderId="0" xfId="0" applyNumberFormat="1" applyFont="1" applyAlignment="1">
      <alignment/>
    </xf>
    <xf numFmtId="40" fontId="3" fillId="0" borderId="0" xfId="0" applyNumberFormat="1" applyFont="1" applyAlignment="1">
      <alignment/>
    </xf>
    <xf numFmtId="40" fontId="2" fillId="0" borderId="0" xfId="160" applyNumberFormat="1" applyFont="1" applyAlignment="1" applyProtection="1">
      <alignment/>
      <protection/>
    </xf>
    <xf numFmtId="40" fontId="2" fillId="0" borderId="0" xfId="160" applyNumberFormat="1" applyFont="1" applyAlignment="1">
      <alignment/>
      <protection/>
    </xf>
    <xf numFmtId="40" fontId="2" fillId="0" borderId="0" xfId="0" applyNumberFormat="1" applyFont="1" applyBorder="1" applyAlignment="1">
      <alignment/>
    </xf>
    <xf numFmtId="40" fontId="2" fillId="0" borderId="0" xfId="160" applyNumberFormat="1" applyFont="1" applyAlignment="1">
      <alignment horizontal="center"/>
      <protection/>
    </xf>
    <xf numFmtId="196" fontId="13" fillId="0" borderId="10" xfId="160" applyNumberFormat="1" applyFont="1" applyFill="1" applyBorder="1" applyAlignment="1">
      <alignment/>
      <protection/>
    </xf>
    <xf numFmtId="196" fontId="13" fillId="0" borderId="10" xfId="160" applyNumberFormat="1" applyFont="1" applyFill="1" applyBorder="1" applyAlignment="1">
      <alignment horizontal="center"/>
      <protection/>
    </xf>
    <xf numFmtId="0" fontId="8" fillId="0" borderId="0" xfId="0" applyFont="1" applyFill="1" applyBorder="1" applyAlignment="1">
      <alignment horizontal="left"/>
    </xf>
    <xf numFmtId="39" fontId="3" fillId="0" borderId="0" xfId="160" applyNumberFormat="1" applyFont="1" applyFill="1" applyAlignment="1" applyProtection="1">
      <alignment/>
      <protection/>
    </xf>
    <xf numFmtId="39" fontId="2" fillId="0" borderId="0" xfId="160" applyNumberFormat="1" applyFont="1" applyFill="1" applyAlignment="1" applyProtection="1">
      <alignment/>
      <protection/>
    </xf>
    <xf numFmtId="39" fontId="2" fillId="0" borderId="0" xfId="0" applyNumberFormat="1" applyFont="1" applyFill="1" applyAlignment="1">
      <alignment/>
    </xf>
    <xf numFmtId="200" fontId="18" fillId="0" borderId="0" xfId="0" applyNumberFormat="1" applyFont="1" applyFill="1" applyAlignment="1">
      <alignment/>
    </xf>
    <xf numFmtId="39" fontId="2" fillId="0" borderId="0" xfId="160" applyNumberFormat="1" applyFont="1" applyFill="1" applyAlignment="1">
      <alignment/>
      <protection/>
    </xf>
    <xf numFmtId="39" fontId="2" fillId="0" borderId="0" xfId="160" applyNumberFormat="1" applyFont="1" applyFill="1" applyAlignment="1">
      <alignment horizontal="center"/>
      <protection/>
    </xf>
    <xf numFmtId="39" fontId="2" fillId="0" borderId="10" xfId="160" applyNumberFormat="1" applyFont="1" applyFill="1" applyBorder="1" applyAlignment="1">
      <alignment horizontal="right"/>
      <protection/>
    </xf>
    <xf numFmtId="39" fontId="2" fillId="0" borderId="10" xfId="160" applyNumberFormat="1" applyFont="1" applyFill="1" applyBorder="1" applyAlignment="1">
      <alignment horizontal="center"/>
      <protection/>
    </xf>
    <xf numFmtId="39" fontId="2" fillId="0" borderId="0" xfId="160" applyNumberFormat="1" applyFont="1" applyFill="1" applyAlignment="1">
      <alignment horizontal="right"/>
      <protection/>
    </xf>
    <xf numFmtId="199" fontId="2" fillId="0" borderId="0" xfId="160" applyNumberFormat="1" applyFont="1" applyFill="1" applyAlignment="1">
      <alignment horizontal="right"/>
      <protection/>
    </xf>
    <xf numFmtId="0" fontId="8" fillId="0" borderId="0" xfId="0" applyFont="1" applyFill="1" applyAlignment="1">
      <alignment horizontal="center"/>
    </xf>
    <xf numFmtId="0" fontId="8" fillId="0" borderId="0" xfId="0" applyFont="1" applyFill="1" applyBorder="1" applyAlignment="1">
      <alignment horizontal="center"/>
    </xf>
    <xf numFmtId="200" fontId="8" fillId="0" borderId="0" xfId="0" applyNumberFormat="1" applyFont="1" applyFill="1" applyAlignment="1">
      <alignment/>
    </xf>
    <xf numFmtId="40" fontId="13" fillId="0" borderId="10" xfId="160" applyNumberFormat="1" applyFont="1" applyFill="1" applyBorder="1" applyAlignment="1">
      <alignment/>
      <protection/>
    </xf>
    <xf numFmtId="39" fontId="3" fillId="0" borderId="0" xfId="0" applyNumberFormat="1" applyFont="1" applyAlignment="1">
      <alignment/>
    </xf>
    <xf numFmtId="39" fontId="2" fillId="0" borderId="0" xfId="0" applyNumberFormat="1" applyFont="1" applyAlignment="1">
      <alignment/>
    </xf>
    <xf numFmtId="39" fontId="2" fillId="0" borderId="0" xfId="0" applyNumberFormat="1" applyFont="1" applyAlignment="1">
      <alignment horizontal="center"/>
    </xf>
    <xf numFmtId="39" fontId="2" fillId="0" borderId="0" xfId="0" applyNumberFormat="1" applyFont="1" applyBorder="1" applyAlignment="1">
      <alignment/>
    </xf>
    <xf numFmtId="39" fontId="2" fillId="0" borderId="0" xfId="0" applyNumberFormat="1" applyFont="1" applyFill="1" applyAlignment="1">
      <alignment/>
    </xf>
    <xf numFmtId="39" fontId="3" fillId="0" borderId="0" xfId="0" applyNumberFormat="1" applyFont="1" applyAlignment="1">
      <alignment/>
    </xf>
    <xf numFmtId="39" fontId="2" fillId="0" borderId="0" xfId="0" applyNumberFormat="1" applyFont="1" applyAlignment="1">
      <alignment/>
    </xf>
    <xf numFmtId="39" fontId="2" fillId="0" borderId="0" xfId="160" applyNumberFormat="1" applyFont="1" applyAlignment="1" applyProtection="1">
      <alignment/>
      <protection/>
    </xf>
    <xf numFmtId="39" fontId="2" fillId="0" borderId="0" xfId="160" applyNumberFormat="1" applyFont="1" applyAlignment="1">
      <alignment/>
      <protection/>
    </xf>
    <xf numFmtId="39" fontId="2" fillId="0" borderId="0" xfId="160" applyNumberFormat="1" applyFont="1" applyAlignment="1">
      <alignment horizontal="center"/>
      <protection/>
    </xf>
    <xf numFmtId="39" fontId="2" fillId="0" borderId="10" xfId="160" applyNumberFormat="1" applyFont="1" applyBorder="1" applyAlignment="1">
      <alignment horizontal="center"/>
      <protection/>
    </xf>
    <xf numFmtId="39" fontId="2" fillId="0" borderId="0" xfId="0" applyNumberFormat="1" applyFont="1" applyAlignment="1">
      <alignment horizontal="left"/>
    </xf>
    <xf numFmtId="39" fontId="2" fillId="0" borderId="10" xfId="0" applyNumberFormat="1" applyFont="1" applyBorder="1" applyAlignment="1">
      <alignment/>
    </xf>
    <xf numFmtId="39" fontId="2" fillId="0" borderId="0" xfId="0" applyNumberFormat="1" applyFont="1" applyAlignment="1">
      <alignment horizontal="centerContinuous"/>
    </xf>
    <xf numFmtId="39" fontId="2" fillId="0" borderId="0" xfId="160" applyNumberFormat="1" applyFont="1" applyAlignment="1">
      <alignment horizontal="right"/>
      <protection/>
    </xf>
    <xf numFmtId="0" fontId="3" fillId="0" borderId="0" xfId="0" applyFont="1" applyFill="1" applyAlignment="1">
      <alignment/>
    </xf>
    <xf numFmtId="0" fontId="2" fillId="0" borderId="0" xfId="0" applyFont="1" applyFill="1" applyAlignment="1">
      <alignment/>
    </xf>
    <xf numFmtId="40" fontId="18" fillId="0" borderId="0" xfId="0" applyNumberFormat="1" applyFont="1" applyFill="1" applyAlignment="1">
      <alignment/>
    </xf>
    <xf numFmtId="0" fontId="18" fillId="0" borderId="0" xfId="0" applyFont="1" applyFill="1" applyAlignment="1">
      <alignment/>
    </xf>
    <xf numFmtId="0" fontId="18" fillId="0" borderId="0" xfId="0" applyFont="1" applyFill="1" applyAlignment="1">
      <alignment horizontal="right"/>
    </xf>
    <xf numFmtId="0" fontId="19" fillId="0" borderId="0" xfId="0" applyFont="1" applyFill="1" applyAlignment="1">
      <alignment/>
    </xf>
    <xf numFmtId="0" fontId="19" fillId="0" borderId="0" xfId="0" applyFont="1" applyFill="1" applyAlignment="1">
      <alignment horizontal="center"/>
    </xf>
    <xf numFmtId="0" fontId="19" fillId="0" borderId="0" xfId="0" applyFont="1" applyFill="1" applyAlignment="1" quotePrefix="1">
      <alignment horizontal="center"/>
    </xf>
    <xf numFmtId="40" fontId="19" fillId="0" borderId="0" xfId="0" applyNumberFormat="1" applyFont="1" applyFill="1" applyAlignment="1">
      <alignment horizontal="center"/>
    </xf>
    <xf numFmtId="0" fontId="18" fillId="0" borderId="0" xfId="0" applyFont="1" applyFill="1" applyAlignment="1">
      <alignment horizontal="center"/>
    </xf>
    <xf numFmtId="40" fontId="18" fillId="0" borderId="0" xfId="0" applyNumberFormat="1" applyFont="1" applyFill="1" applyAlignment="1">
      <alignment horizontal="center"/>
    </xf>
    <xf numFmtId="198" fontId="18" fillId="0" borderId="0" xfId="0" applyNumberFormat="1" applyFont="1" applyFill="1" applyAlignment="1">
      <alignment/>
    </xf>
    <xf numFmtId="39" fontId="3" fillId="0" borderId="0" xfId="160" applyNumberFormat="1" applyFont="1" applyAlignment="1" applyProtection="1">
      <alignment horizontal="centerContinuous"/>
      <protection/>
    </xf>
    <xf numFmtId="39" fontId="3" fillId="0" borderId="0" xfId="0" applyNumberFormat="1" applyFont="1" applyFill="1" applyAlignment="1">
      <alignment horizontal="center"/>
    </xf>
    <xf numFmtId="196" fontId="10" fillId="0" borderId="11" xfId="160" applyNumberFormat="1" applyFont="1" applyFill="1" applyBorder="1" applyAlignment="1">
      <alignment horizontal="center"/>
      <protection/>
    </xf>
    <xf numFmtId="43" fontId="2" fillId="0" borderId="0" xfId="89" applyFont="1" applyFill="1" applyAlignment="1">
      <alignment/>
    </xf>
    <xf numFmtId="0" fontId="11" fillId="0" borderId="10" xfId="0" applyFont="1" applyFill="1" applyBorder="1" applyAlignment="1" quotePrefix="1">
      <alignment horizontal="center"/>
    </xf>
    <xf numFmtId="208" fontId="18" fillId="0" borderId="0" xfId="144" applyNumberFormat="1" applyFont="1" applyFill="1" applyBorder="1" applyAlignment="1">
      <alignment horizontal="center"/>
      <protection/>
    </xf>
    <xf numFmtId="39" fontId="2" fillId="0" borderId="0" xfId="0" applyNumberFormat="1" applyFont="1" applyFill="1" applyAlignment="1">
      <alignment horizontal="left"/>
    </xf>
    <xf numFmtId="0" fontId="2" fillId="0" borderId="0" xfId="0" applyNumberFormat="1" applyFont="1" applyFill="1" applyAlignment="1">
      <alignment horizontal="left"/>
    </xf>
    <xf numFmtId="198" fontId="2" fillId="0" borderId="0" xfId="0" applyNumberFormat="1" applyFont="1" applyAlignment="1">
      <alignment/>
    </xf>
    <xf numFmtId="198" fontId="2" fillId="0" borderId="0" xfId="0" applyNumberFormat="1" applyFont="1" applyFill="1" applyAlignment="1">
      <alignment/>
    </xf>
    <xf numFmtId="0" fontId="3" fillId="0" borderId="12" xfId="0" applyNumberFormat="1" applyFont="1" applyFill="1" applyBorder="1" applyAlignment="1">
      <alignment horizontal="center"/>
    </xf>
    <xf numFmtId="198" fontId="2" fillId="0" borderId="12" xfId="0" applyNumberFormat="1" applyFont="1" applyFill="1" applyBorder="1" applyAlignment="1">
      <alignment horizontal="center"/>
    </xf>
    <xf numFmtId="198" fontId="3" fillId="0" borderId="12" xfId="0" applyNumberFormat="1" applyFont="1" applyFill="1" applyBorder="1" applyAlignment="1">
      <alignment horizontal="center"/>
    </xf>
    <xf numFmtId="43" fontId="18" fillId="0" borderId="0" xfId="52" applyFont="1" applyAlignment="1">
      <alignment/>
    </xf>
    <xf numFmtId="209" fontId="2" fillId="0" borderId="0" xfId="119" applyNumberFormat="1" applyFont="1" applyFill="1">
      <alignment/>
      <protection/>
    </xf>
    <xf numFmtId="0" fontId="10" fillId="0" borderId="0" xfId="0" applyFont="1" applyFill="1" applyAlignment="1">
      <alignment/>
    </xf>
    <xf numFmtId="43" fontId="8" fillId="0" borderId="0" xfId="0" applyNumberFormat="1" applyFont="1" applyFill="1" applyAlignment="1">
      <alignment/>
    </xf>
    <xf numFmtId="0" fontId="8" fillId="0" borderId="11" xfId="0" applyFont="1" applyFill="1" applyBorder="1" applyAlignment="1">
      <alignment horizontal="center" vertical="center"/>
    </xf>
    <xf numFmtId="0" fontId="8" fillId="0" borderId="11" xfId="0" applyFont="1" applyFill="1" applyBorder="1" applyAlignment="1">
      <alignment horizontal="centerContinuous" vertical="center"/>
    </xf>
    <xf numFmtId="0" fontId="8" fillId="0" borderId="11" xfId="0" applyFont="1" applyFill="1" applyBorder="1" applyAlignment="1">
      <alignment horizontal="center"/>
    </xf>
    <xf numFmtId="0" fontId="8" fillId="0" borderId="0" xfId="0" applyFont="1" applyFill="1" applyBorder="1" applyAlignment="1">
      <alignment horizontal="centerContinuous"/>
    </xf>
    <xf numFmtId="0" fontId="8" fillId="0" borderId="0" xfId="0" applyFont="1" applyFill="1" applyBorder="1" applyAlignment="1">
      <alignment horizontal="centerContinuous" vertical="center"/>
    </xf>
    <xf numFmtId="0" fontId="8" fillId="0" borderId="10" xfId="0" applyFont="1" applyFill="1" applyBorder="1" applyAlignment="1">
      <alignment horizontal="center"/>
    </xf>
    <xf numFmtId="0" fontId="8" fillId="0" borderId="0" xfId="0" applyFont="1" applyFill="1" applyBorder="1" applyAlignment="1">
      <alignment horizontal="center" vertical="center"/>
    </xf>
    <xf numFmtId="0" fontId="8" fillId="0" borderId="10" xfId="0" applyFont="1" applyFill="1" applyBorder="1" applyAlignment="1">
      <alignment horizontal="centerContinuous" vertical="center"/>
    </xf>
    <xf numFmtId="0" fontId="11" fillId="0" borderId="10" xfId="0" applyFont="1" applyFill="1" applyBorder="1" applyAlignment="1">
      <alignment horizontal="center"/>
    </xf>
    <xf numFmtId="0" fontId="8" fillId="0" borderId="0" xfId="0" applyFont="1" applyFill="1" applyBorder="1" applyAlignment="1">
      <alignment/>
    </xf>
    <xf numFmtId="196" fontId="8" fillId="0" borderId="0" xfId="79" applyNumberFormat="1" applyFont="1" applyFill="1" applyBorder="1" applyAlignment="1">
      <alignment vertical="center"/>
    </xf>
    <xf numFmtId="43" fontId="8" fillId="0" borderId="0" xfId="79" applyNumberFormat="1" applyFont="1" applyFill="1" applyBorder="1" applyAlignment="1">
      <alignment vertical="center"/>
    </xf>
    <xf numFmtId="43" fontId="8" fillId="0" borderId="0" xfId="79" applyFont="1" applyFill="1" applyBorder="1" applyAlignment="1">
      <alignment vertical="center"/>
    </xf>
    <xf numFmtId="43" fontId="8" fillId="0" borderId="0" xfId="77" applyFont="1" applyFill="1" applyBorder="1" applyAlignment="1">
      <alignment/>
    </xf>
    <xf numFmtId="196" fontId="8" fillId="0" borderId="0" xfId="123" applyNumberFormat="1" applyFont="1" applyFill="1" applyBorder="1" applyAlignment="1">
      <alignment vertical="center"/>
      <protection/>
    </xf>
    <xf numFmtId="191" fontId="8" fillId="0" borderId="0" xfId="79" applyNumberFormat="1" applyFont="1" applyFill="1" applyBorder="1" applyAlignment="1">
      <alignment vertical="center"/>
    </xf>
    <xf numFmtId="43" fontId="8" fillId="0" borderId="10" xfId="79" applyFont="1" applyFill="1" applyBorder="1" applyAlignment="1">
      <alignment vertical="center"/>
    </xf>
    <xf numFmtId="43" fontId="8" fillId="0" borderId="0" xfId="0" applyNumberFormat="1" applyFont="1" applyFill="1" applyBorder="1" applyAlignment="1">
      <alignment/>
    </xf>
    <xf numFmtId="200" fontId="6" fillId="0" borderId="0" xfId="0" applyNumberFormat="1" applyFont="1" applyFill="1" applyBorder="1" applyAlignment="1">
      <alignment/>
    </xf>
    <xf numFmtId="201" fontId="8" fillId="0" borderId="0" xfId="0" applyNumberFormat="1" applyFont="1" applyFill="1" applyBorder="1" applyAlignment="1">
      <alignment/>
    </xf>
    <xf numFmtId="199" fontId="8" fillId="0" borderId="0" xfId="121" applyNumberFormat="1" applyFont="1" applyFill="1" applyBorder="1">
      <alignment/>
      <protection/>
    </xf>
    <xf numFmtId="43" fontId="8" fillId="0" borderId="0" xfId="121" applyNumberFormat="1" applyFont="1" applyFill="1" applyBorder="1">
      <alignment/>
      <protection/>
    </xf>
    <xf numFmtId="201" fontId="8" fillId="0" borderId="0" xfId="0" applyNumberFormat="1" applyFont="1" applyFill="1" applyAlignment="1">
      <alignment/>
    </xf>
    <xf numFmtId="43" fontId="8" fillId="0" borderId="13" xfId="0" applyNumberFormat="1" applyFont="1" applyFill="1" applyBorder="1" applyAlignment="1">
      <alignment/>
    </xf>
    <xf numFmtId="43" fontId="18" fillId="0" borderId="0" xfId="52" applyFont="1" applyFill="1" applyBorder="1" applyAlignment="1">
      <alignment/>
    </xf>
    <xf numFmtId="43" fontId="2" fillId="0" borderId="0" xfId="89" applyFont="1" applyFill="1" applyBorder="1" applyAlignment="1">
      <alignment/>
    </xf>
    <xf numFmtId="39" fontId="2" fillId="0" borderId="0" xfId="160" applyNumberFormat="1" applyFont="1" applyFill="1" applyBorder="1" applyAlignment="1" applyProtection="1">
      <alignment/>
      <protection/>
    </xf>
    <xf numFmtId="0" fontId="3" fillId="0" borderId="0" xfId="0" applyNumberFormat="1" applyFont="1" applyFill="1" applyAlignment="1">
      <alignment horizontal="left"/>
    </xf>
    <xf numFmtId="39" fontId="2" fillId="0" borderId="0" xfId="0" applyNumberFormat="1" applyFont="1" applyFill="1" applyAlignment="1">
      <alignment horizontal="center"/>
    </xf>
    <xf numFmtId="0" fontId="8" fillId="0" borderId="0" xfId="0" applyFont="1" applyFill="1" applyAlignment="1">
      <alignment/>
    </xf>
    <xf numFmtId="0" fontId="8" fillId="0" borderId="0" xfId="123" applyFont="1" applyFill="1" applyBorder="1" applyAlignment="1">
      <alignment horizontal="center" vertical="center"/>
      <protection/>
    </xf>
    <xf numFmtId="43" fontId="8" fillId="0" borderId="0" xfId="79" applyNumberFormat="1" applyFont="1" applyFill="1" applyBorder="1" applyAlignment="1">
      <alignment horizontal="center" vertical="center"/>
    </xf>
    <xf numFmtId="39" fontId="2" fillId="0" borderId="0" xfId="52" applyNumberFormat="1" applyFont="1" applyBorder="1" applyAlignment="1">
      <alignment/>
    </xf>
    <xf numFmtId="40" fontId="2" fillId="0" borderId="0" xfId="72" applyNumberFormat="1" applyFont="1" applyAlignment="1">
      <alignment/>
    </xf>
    <xf numFmtId="39" fontId="2" fillId="0" borderId="0" xfId="72" applyNumberFormat="1" applyFont="1" applyFill="1" applyAlignment="1">
      <alignment/>
    </xf>
    <xf numFmtId="39" fontId="2" fillId="0" borderId="0" xfId="72" applyNumberFormat="1" applyFont="1" applyFill="1" applyBorder="1" applyAlignment="1">
      <alignment/>
    </xf>
    <xf numFmtId="43" fontId="8" fillId="0" borderId="0" xfId="72" applyFont="1" applyFill="1" applyBorder="1" applyAlignment="1">
      <alignment/>
    </xf>
    <xf numFmtId="204" fontId="8" fillId="0" borderId="0" xfId="98" applyNumberFormat="1" applyFont="1" applyFill="1" applyBorder="1" applyAlignment="1">
      <alignment/>
    </xf>
    <xf numFmtId="202" fontId="8" fillId="0" borderId="0" xfId="98" applyNumberFormat="1" applyFont="1" applyFill="1" applyBorder="1" applyAlignment="1">
      <alignment/>
    </xf>
    <xf numFmtId="202" fontId="8" fillId="0" borderId="0" xfId="142" applyNumberFormat="1" applyFont="1" applyFill="1" applyAlignment="1" quotePrefix="1">
      <alignment/>
      <protection/>
    </xf>
    <xf numFmtId="202" fontId="8" fillId="0" borderId="0" xfId="142" applyNumberFormat="1" applyFont="1" applyFill="1">
      <alignment/>
      <protection/>
    </xf>
    <xf numFmtId="202" fontId="8" fillId="0" borderId="0" xfId="98" applyNumberFormat="1" applyFont="1" applyFill="1" applyAlignment="1">
      <alignment horizontal="right"/>
    </xf>
    <xf numFmtId="202" fontId="8" fillId="0" borderId="0" xfId="142" applyNumberFormat="1" applyFont="1" applyFill="1" applyBorder="1" applyAlignment="1">
      <alignment/>
      <protection/>
    </xf>
    <xf numFmtId="202" fontId="8" fillId="0" borderId="0" xfId="142" applyNumberFormat="1" applyFont="1" applyFill="1" applyBorder="1" applyAlignment="1">
      <alignment horizontal="center"/>
      <protection/>
    </xf>
    <xf numFmtId="40" fontId="8" fillId="0" borderId="0" xfId="142" applyNumberFormat="1" applyFont="1" applyFill="1" applyAlignment="1">
      <alignment horizontal="center"/>
      <protection/>
    </xf>
    <xf numFmtId="202" fontId="8" fillId="0" borderId="10" xfId="98" applyNumberFormat="1" applyFont="1" applyFill="1" applyBorder="1" applyAlignment="1">
      <alignment/>
    </xf>
    <xf numFmtId="202" fontId="8" fillId="0" borderId="10" xfId="142" applyNumberFormat="1" applyFont="1" applyFill="1" applyBorder="1" applyAlignment="1">
      <alignment/>
      <protection/>
    </xf>
    <xf numFmtId="202" fontId="8" fillId="0" borderId="0" xfId="142" applyNumberFormat="1" applyFont="1" applyFill="1" applyBorder="1">
      <alignment/>
      <protection/>
    </xf>
    <xf numFmtId="202" fontId="8" fillId="0" borderId="0" xfId="142" applyNumberFormat="1" applyFont="1" applyFill="1" applyBorder="1" applyAlignment="1" quotePrefix="1">
      <alignment/>
      <protection/>
    </xf>
    <xf numFmtId="200" fontId="8" fillId="0" borderId="13" xfId="72" applyNumberFormat="1" applyFont="1" applyFill="1" applyBorder="1" applyAlignment="1">
      <alignment/>
    </xf>
    <xf numFmtId="200" fontId="8" fillId="0" borderId="0" xfId="72" applyNumberFormat="1" applyFont="1" applyFill="1" applyBorder="1" applyAlignment="1">
      <alignment/>
    </xf>
    <xf numFmtId="204" fontId="8" fillId="0" borderId="0" xfId="142" applyNumberFormat="1" applyFont="1" applyFill="1" applyBorder="1">
      <alignment/>
      <protection/>
    </xf>
    <xf numFmtId="202" fontId="8" fillId="0" borderId="0" xfId="142" applyNumberFormat="1" applyFont="1" applyFill="1" applyAlignment="1">
      <alignment horizontal="center"/>
      <protection/>
    </xf>
    <xf numFmtId="202" fontId="8" fillId="0" borderId="0" xfId="142" applyNumberFormat="1" applyFont="1" applyFill="1" applyAlignment="1" quotePrefix="1">
      <alignment horizontal="center"/>
      <protection/>
    </xf>
    <xf numFmtId="204" fontId="8" fillId="0" borderId="0" xfId="142" applyNumberFormat="1" applyFont="1" applyFill="1">
      <alignment/>
      <protection/>
    </xf>
    <xf numFmtId="204" fontId="8" fillId="0" borderId="0" xfId="140" applyNumberFormat="1" applyFont="1" applyFill="1">
      <alignment/>
      <protection/>
    </xf>
    <xf numFmtId="0" fontId="8" fillId="0" borderId="0" xfId="142" applyFont="1" applyFill="1" applyBorder="1" applyAlignment="1">
      <alignment horizontal="center"/>
      <protection/>
    </xf>
    <xf numFmtId="40" fontId="8" fillId="0" borderId="0" xfId="142" applyNumberFormat="1" applyFont="1" applyFill="1">
      <alignment/>
      <protection/>
    </xf>
    <xf numFmtId="0" fontId="8" fillId="0" borderId="0" xfId="142" applyFont="1" applyFill="1" applyAlignment="1">
      <alignment horizontal="center"/>
      <protection/>
    </xf>
    <xf numFmtId="202" fontId="8" fillId="0" borderId="10" xfId="142" applyNumberFormat="1" applyFont="1" applyFill="1" applyBorder="1">
      <alignment/>
      <protection/>
    </xf>
    <xf numFmtId="38" fontId="8" fillId="0" borderId="0" xfId="142" applyNumberFormat="1" applyFont="1" applyFill="1" applyAlignment="1">
      <alignment horizontal="center"/>
      <protection/>
    </xf>
    <xf numFmtId="40" fontId="8" fillId="0" borderId="0" xfId="142" applyNumberFormat="1" applyFont="1" applyFill="1" applyBorder="1" applyAlignment="1">
      <alignment/>
      <protection/>
    </xf>
    <xf numFmtId="38" fontId="8" fillId="0" borderId="0" xfId="142" applyNumberFormat="1" applyFont="1" applyFill="1">
      <alignment/>
      <protection/>
    </xf>
    <xf numFmtId="43" fontId="8" fillId="0" borderId="0" xfId="98" applyNumberFormat="1" applyFont="1" applyFill="1" applyBorder="1" applyAlignment="1">
      <alignment/>
    </xf>
    <xf numFmtId="43" fontId="8" fillId="0" borderId="0" xfId="98" applyFont="1" applyFill="1" applyBorder="1" applyAlignment="1">
      <alignment/>
    </xf>
    <xf numFmtId="212" fontId="8" fillId="0" borderId="0" xfId="98" applyNumberFormat="1" applyFont="1" applyFill="1" applyBorder="1" applyAlignment="1">
      <alignment/>
    </xf>
    <xf numFmtId="0" fontId="8" fillId="0" borderId="0" xfId="142" applyFont="1" applyFill="1" applyBorder="1" applyAlignment="1">
      <alignment/>
      <protection/>
    </xf>
    <xf numFmtId="39" fontId="8" fillId="0" borderId="0" xfId="142" applyNumberFormat="1" applyFont="1" applyFill="1" applyAlignment="1">
      <alignment horizontal="right"/>
      <protection/>
    </xf>
    <xf numFmtId="39" fontId="8" fillId="0" borderId="0" xfId="142" applyNumberFormat="1" applyFont="1" applyFill="1" applyAlignment="1">
      <alignment horizontal="center"/>
      <protection/>
    </xf>
    <xf numFmtId="39" fontId="8" fillId="0" borderId="0" xfId="142" applyNumberFormat="1" applyFont="1" applyFill="1">
      <alignment/>
      <protection/>
    </xf>
    <xf numFmtId="210" fontId="8" fillId="0" borderId="0" xfId="98" applyNumberFormat="1" applyFont="1" applyFill="1" applyBorder="1" applyAlignment="1">
      <alignment/>
    </xf>
    <xf numFmtId="193" fontId="8" fillId="0" borderId="0" xfId="98" applyNumberFormat="1" applyFont="1" applyFill="1" applyBorder="1" applyAlignment="1">
      <alignment/>
    </xf>
    <xf numFmtId="43" fontId="8" fillId="0" borderId="13" xfId="98" applyFont="1" applyFill="1" applyBorder="1" applyAlignment="1">
      <alignment/>
    </xf>
    <xf numFmtId="0" fontId="19" fillId="0" borderId="0" xfId="120" applyFont="1">
      <alignment/>
      <protection/>
    </xf>
    <xf numFmtId="0" fontId="18" fillId="0" borderId="0" xfId="120" applyFont="1">
      <alignment/>
      <protection/>
    </xf>
    <xf numFmtId="39" fontId="18" fillId="0" borderId="0" xfId="120" applyNumberFormat="1" applyFont="1">
      <alignment/>
      <protection/>
    </xf>
    <xf numFmtId="39" fontId="18" fillId="0" borderId="0" xfId="120" applyNumberFormat="1" applyFont="1" applyAlignment="1">
      <alignment horizontal="right"/>
      <protection/>
    </xf>
    <xf numFmtId="39" fontId="18" fillId="0" borderId="0" xfId="120" applyNumberFormat="1" applyFont="1" applyBorder="1" applyAlignment="1" quotePrefix="1">
      <alignment horizontal="center"/>
      <protection/>
    </xf>
    <xf numFmtId="0" fontId="18" fillId="0" borderId="0" xfId="120" applyFont="1" applyBorder="1" applyAlignment="1">
      <alignment horizontal="center"/>
      <protection/>
    </xf>
    <xf numFmtId="0" fontId="18" fillId="0" borderId="0" xfId="120" applyFont="1" applyFill="1">
      <alignment/>
      <protection/>
    </xf>
    <xf numFmtId="206" fontId="3" fillId="0" borderId="0" xfId="0" applyNumberFormat="1" applyFont="1" applyFill="1" applyAlignment="1">
      <alignment horizontal="left"/>
    </xf>
    <xf numFmtId="206" fontId="2" fillId="0" borderId="0" xfId="0" applyNumberFormat="1" applyFont="1" applyFill="1" applyAlignment="1">
      <alignment horizontal="left"/>
    </xf>
    <xf numFmtId="206" fontId="2" fillId="0" borderId="0" xfId="0" applyNumberFormat="1" applyFont="1" applyFill="1" applyAlignment="1">
      <alignment/>
    </xf>
    <xf numFmtId="206" fontId="2" fillId="0" borderId="0" xfId="0" applyNumberFormat="1" applyFont="1" applyFill="1" applyAlignment="1">
      <alignment/>
    </xf>
    <xf numFmtId="206" fontId="2" fillId="0" borderId="0" xfId="0" applyNumberFormat="1" applyFont="1" applyFill="1" applyAlignment="1" quotePrefix="1">
      <alignment horizontal="center"/>
    </xf>
    <xf numFmtId="39" fontId="19" fillId="0" borderId="0" xfId="160" applyNumberFormat="1" applyFont="1" applyFill="1">
      <alignment/>
      <protection/>
    </xf>
    <xf numFmtId="39" fontId="18" fillId="0" borderId="0" xfId="0" applyNumberFormat="1" applyFont="1" applyFill="1" applyAlignment="1">
      <alignment/>
    </xf>
    <xf numFmtId="200" fontId="18" fillId="0" borderId="0" xfId="163" applyNumberFormat="1" applyFont="1" applyFill="1">
      <alignment/>
      <protection/>
    </xf>
    <xf numFmtId="0" fontId="18" fillId="0" borderId="0" xfId="119" applyFont="1" applyFill="1">
      <alignment/>
      <protection/>
    </xf>
    <xf numFmtId="39" fontId="18" fillId="0" borderId="0" xfId="119" applyNumberFormat="1" applyFont="1" applyFill="1">
      <alignment/>
      <protection/>
    </xf>
    <xf numFmtId="204" fontId="8" fillId="0" borderId="0" xfId="142" applyNumberFormat="1" applyFont="1" applyFill="1" applyBorder="1" applyAlignment="1" quotePrefix="1">
      <alignment/>
      <protection/>
    </xf>
    <xf numFmtId="200" fontId="6" fillId="0" borderId="0" xfId="119" applyNumberFormat="1" applyFont="1" applyFill="1" applyAlignment="1" quotePrefix="1">
      <alignment horizontal="centerContinuous"/>
      <protection/>
    </xf>
    <xf numFmtId="200" fontId="6" fillId="0" borderId="0" xfId="119" applyNumberFormat="1" applyFont="1" applyFill="1">
      <alignment/>
      <protection/>
    </xf>
    <xf numFmtId="200" fontId="8" fillId="0" borderId="0" xfId="119" applyNumberFormat="1" applyFont="1" applyFill="1">
      <alignment/>
      <protection/>
    </xf>
    <xf numFmtId="200" fontId="6" fillId="0" borderId="10" xfId="119" applyNumberFormat="1" applyFont="1" applyFill="1" applyBorder="1">
      <alignment/>
      <protection/>
    </xf>
    <xf numFmtId="200" fontId="8" fillId="0" borderId="10" xfId="119" applyNumberFormat="1" applyFont="1" applyFill="1" applyBorder="1">
      <alignment/>
      <protection/>
    </xf>
    <xf numFmtId="200" fontId="8" fillId="0" borderId="10" xfId="72" applyNumberFormat="1" applyFont="1" applyFill="1" applyBorder="1" applyAlignment="1">
      <alignment/>
    </xf>
    <xf numFmtId="40" fontId="10" fillId="0" borderId="11" xfId="160" applyNumberFormat="1" applyFont="1" applyFill="1" applyBorder="1" applyAlignment="1" applyProtection="1">
      <alignment horizontal="center"/>
      <protection/>
    </xf>
    <xf numFmtId="197" fontId="10" fillId="0" borderId="12" xfId="160" applyNumberFormat="1" applyFont="1" applyFill="1" applyBorder="1" applyAlignment="1" applyProtection="1">
      <alignment horizontal="centerContinuous"/>
      <protection/>
    </xf>
    <xf numFmtId="38" fontId="10" fillId="0" borderId="12" xfId="160" applyNumberFormat="1" applyFont="1" applyFill="1" applyBorder="1" applyAlignment="1" applyProtection="1">
      <alignment horizontal="centerContinuous"/>
      <protection/>
    </xf>
    <xf numFmtId="40" fontId="8" fillId="0" borderId="0" xfId="119" applyNumberFormat="1" applyFont="1" applyFill="1">
      <alignment/>
      <protection/>
    </xf>
    <xf numFmtId="40" fontId="8" fillId="0" borderId="0" xfId="119" applyNumberFormat="1" applyFont="1" applyFill="1" applyBorder="1">
      <alignment/>
      <protection/>
    </xf>
    <xf numFmtId="40" fontId="10" fillId="0" borderId="0" xfId="160" applyNumberFormat="1" applyFont="1" applyFill="1" applyBorder="1" applyAlignment="1" applyProtection="1">
      <alignment horizontal="center"/>
      <protection/>
    </xf>
    <xf numFmtId="196" fontId="10" fillId="0" borderId="0" xfId="160" applyNumberFormat="1" applyFont="1" applyFill="1" applyBorder="1" applyAlignment="1">
      <alignment horizontal="center"/>
      <protection/>
    </xf>
    <xf numFmtId="197" fontId="10" fillId="0" borderId="11" xfId="160" applyNumberFormat="1" applyFont="1" applyFill="1" applyBorder="1" applyAlignment="1" applyProtection="1">
      <alignment horizontal="centerContinuous"/>
      <protection/>
    </xf>
    <xf numFmtId="38" fontId="10" fillId="0" borderId="11" xfId="160" applyNumberFormat="1" applyFont="1" applyFill="1" applyBorder="1" applyAlignment="1" applyProtection="1">
      <alignment horizontal="centerContinuous"/>
      <protection/>
    </xf>
    <xf numFmtId="40" fontId="13" fillId="0" borderId="10" xfId="119" applyNumberFormat="1" applyFont="1" applyFill="1" applyBorder="1">
      <alignment/>
      <protection/>
    </xf>
    <xf numFmtId="40" fontId="14" fillId="0" borderId="0" xfId="119" applyNumberFormat="1" applyFont="1" applyFill="1">
      <alignment/>
      <protection/>
    </xf>
    <xf numFmtId="200" fontId="8" fillId="0" borderId="0" xfId="119" applyNumberFormat="1" applyFont="1" applyFill="1" applyBorder="1" applyAlignment="1">
      <alignment/>
      <protection/>
    </xf>
    <xf numFmtId="200" fontId="8" fillId="0" borderId="0" xfId="119" applyNumberFormat="1" applyFont="1" applyFill="1" applyAlignment="1">
      <alignment horizontal="center"/>
      <protection/>
    </xf>
    <xf numFmtId="200" fontId="8" fillId="0" borderId="0" xfId="119" applyNumberFormat="1" applyFont="1" applyFill="1" applyBorder="1" applyAlignment="1">
      <alignment horizontal="center"/>
      <protection/>
    </xf>
    <xf numFmtId="40" fontId="8" fillId="0" borderId="0" xfId="119" applyNumberFormat="1" applyFont="1" applyFill="1" applyBorder="1" applyAlignment="1">
      <alignment/>
      <protection/>
    </xf>
    <xf numFmtId="200" fontId="6" fillId="0" borderId="0" xfId="119" applyNumberFormat="1" applyFont="1" applyFill="1" applyBorder="1" applyAlignment="1">
      <alignment horizontal="center"/>
      <protection/>
    </xf>
    <xf numFmtId="201" fontId="8" fillId="0" borderId="0" xfId="119" applyNumberFormat="1" applyFont="1" applyFill="1" applyBorder="1">
      <alignment/>
      <protection/>
    </xf>
    <xf numFmtId="200" fontId="6" fillId="0" borderId="0" xfId="119" applyNumberFormat="1" applyFont="1" applyFill="1" applyBorder="1">
      <alignment/>
      <protection/>
    </xf>
    <xf numFmtId="201" fontId="8" fillId="0" borderId="0" xfId="119" applyNumberFormat="1" applyFont="1" applyFill="1">
      <alignment/>
      <protection/>
    </xf>
    <xf numFmtId="200" fontId="8" fillId="0" borderId="0" xfId="119" applyNumberFormat="1" applyFont="1" applyFill="1" applyBorder="1">
      <alignment/>
      <protection/>
    </xf>
    <xf numFmtId="215" fontId="8" fillId="0" borderId="0" xfId="142" applyNumberFormat="1" applyFont="1" applyFill="1" applyBorder="1" applyAlignment="1">
      <alignment horizontal="right"/>
      <protection/>
    </xf>
    <xf numFmtId="200" fontId="8" fillId="0" borderId="0" xfId="119" applyNumberFormat="1" applyFont="1" applyFill="1" applyAlignment="1" quotePrefix="1">
      <alignment/>
      <protection/>
    </xf>
    <xf numFmtId="200" fontId="11" fillId="0" borderId="0" xfId="119" applyNumberFormat="1" applyFont="1" applyFill="1" applyAlignment="1">
      <alignment horizontal="center"/>
      <protection/>
    </xf>
    <xf numFmtId="43" fontId="8" fillId="0" borderId="0" xfId="53" applyFont="1" applyFill="1" applyBorder="1" applyAlignment="1">
      <alignment/>
    </xf>
    <xf numFmtId="200" fontId="10" fillId="0" borderId="0" xfId="119" applyNumberFormat="1" applyFont="1" applyFill="1">
      <alignment/>
      <protection/>
    </xf>
    <xf numFmtId="204" fontId="8" fillId="0" borderId="0" xfId="139" applyNumberFormat="1" applyFont="1" applyFill="1">
      <alignment/>
      <protection/>
    </xf>
    <xf numFmtId="202" fontId="8" fillId="0" borderId="0" xfId="96" applyNumberFormat="1" applyFont="1" applyFill="1" applyBorder="1" applyAlignment="1">
      <alignment/>
    </xf>
    <xf numFmtId="202" fontId="8" fillId="0" borderId="0" xfId="97" applyNumberFormat="1" applyFont="1" applyFill="1" applyBorder="1" applyAlignment="1">
      <alignment/>
    </xf>
    <xf numFmtId="200" fontId="22" fillId="0" borderId="0" xfId="119" applyNumberFormat="1" applyFont="1" applyFill="1" applyBorder="1" applyAlignment="1">
      <alignment horizontal="center"/>
      <protection/>
    </xf>
    <xf numFmtId="203" fontId="8" fillId="0" borderId="0" xfId="51" applyNumberFormat="1" applyFont="1" applyFill="1" applyAlignment="1">
      <alignment/>
    </xf>
    <xf numFmtId="43" fontId="8" fillId="0" borderId="0" xfId="51" applyFont="1" applyFill="1" applyBorder="1" applyAlignment="1">
      <alignment/>
    </xf>
    <xf numFmtId="0" fontId="8" fillId="0" borderId="0" xfId="119" applyFont="1" applyFill="1" applyBorder="1">
      <alignment/>
      <protection/>
    </xf>
    <xf numFmtId="0" fontId="8" fillId="0" borderId="0" xfId="119" applyFont="1" applyFill="1" applyBorder="1" applyAlignment="1">
      <alignment/>
      <protection/>
    </xf>
    <xf numFmtId="200" fontId="6" fillId="0" borderId="0" xfId="119" applyNumberFormat="1" applyFont="1" applyFill="1" applyBorder="1" applyAlignment="1">
      <alignment horizontal="left"/>
      <protection/>
    </xf>
    <xf numFmtId="200" fontId="8" fillId="0" borderId="11" xfId="72" applyNumberFormat="1" applyFont="1" applyFill="1" applyBorder="1" applyAlignment="1">
      <alignment/>
    </xf>
    <xf numFmtId="200" fontId="8" fillId="0" borderId="0" xfId="119" applyNumberFormat="1" applyFont="1" applyFill="1" applyAlignment="1">
      <alignment/>
      <protection/>
    </xf>
    <xf numFmtId="200" fontId="7" fillId="0" borderId="0" xfId="119" applyNumberFormat="1" applyFont="1" applyFill="1" applyAlignment="1">
      <alignment/>
      <protection/>
    </xf>
    <xf numFmtId="200" fontId="10" fillId="0" borderId="0" xfId="119" applyNumberFormat="1" applyFont="1" applyFill="1" applyAlignment="1">
      <alignment horizontal="center"/>
      <protection/>
    </xf>
    <xf numFmtId="200" fontId="10" fillId="0" borderId="14" xfId="119" applyNumberFormat="1" applyFont="1" applyFill="1" applyBorder="1">
      <alignment/>
      <protection/>
    </xf>
    <xf numFmtId="200" fontId="6" fillId="0" borderId="0" xfId="119" applyNumberFormat="1" applyFont="1" applyFill="1" applyAlignment="1">
      <alignment/>
      <protection/>
    </xf>
    <xf numFmtId="200" fontId="10" fillId="0" borderId="0" xfId="119" applyNumberFormat="1" applyFont="1" applyFill="1" applyBorder="1">
      <alignment/>
      <protection/>
    </xf>
    <xf numFmtId="202" fontId="8" fillId="0" borderId="0" xfId="142" applyNumberFormat="1" applyFont="1" applyFill="1" applyBorder="1" applyAlignment="1" quotePrefix="1">
      <alignment horizontal="center"/>
      <protection/>
    </xf>
    <xf numFmtId="40" fontId="2" fillId="0" borderId="0" xfId="119" applyNumberFormat="1" applyFont="1" applyFill="1">
      <alignment/>
      <protection/>
    </xf>
    <xf numFmtId="40" fontId="7" fillId="0" borderId="0" xfId="119" applyNumberFormat="1" applyFont="1" applyFill="1" applyBorder="1">
      <alignment/>
      <protection/>
    </xf>
    <xf numFmtId="40" fontId="6" fillId="0" borderId="0" xfId="119" applyNumberFormat="1" applyFont="1" applyFill="1">
      <alignment/>
      <protection/>
    </xf>
    <xf numFmtId="40" fontId="7" fillId="0" borderId="10" xfId="119" applyNumberFormat="1" applyFont="1" applyFill="1" applyBorder="1">
      <alignment/>
      <protection/>
    </xf>
    <xf numFmtId="40" fontId="6" fillId="0" borderId="10" xfId="119" applyNumberFormat="1" applyFont="1" applyFill="1" applyBorder="1">
      <alignment/>
      <protection/>
    </xf>
    <xf numFmtId="0" fontId="9" fillId="0" borderId="0" xfId="119" applyFont="1" applyFill="1" applyBorder="1" applyAlignment="1">
      <alignment horizontal="centerContinuous" vertical="center"/>
      <protection/>
    </xf>
    <xf numFmtId="38" fontId="8" fillId="0" borderId="0" xfId="119" applyNumberFormat="1" applyFont="1" applyFill="1" applyAlignment="1">
      <alignment horizontal="center"/>
      <protection/>
    </xf>
    <xf numFmtId="202" fontId="8" fillId="0" borderId="0" xfId="119" applyNumberFormat="1" applyFont="1" applyFill="1">
      <alignment/>
      <protection/>
    </xf>
    <xf numFmtId="40" fontId="6" fillId="0" borderId="0" xfId="119" applyNumberFormat="1" applyFont="1" applyFill="1" applyBorder="1" applyAlignment="1">
      <alignment horizontal="left"/>
      <protection/>
    </xf>
    <xf numFmtId="40" fontId="8" fillId="0" borderId="0" xfId="119" applyNumberFormat="1" applyFont="1" applyFill="1" applyAlignment="1">
      <alignment horizontal="center"/>
      <protection/>
    </xf>
    <xf numFmtId="40" fontId="6" fillId="0" borderId="0" xfId="119" applyNumberFormat="1" applyFont="1" applyFill="1" applyBorder="1">
      <alignment/>
      <protection/>
    </xf>
    <xf numFmtId="216" fontId="8" fillId="0" borderId="0" xfId="98" applyNumberFormat="1" applyFont="1" applyFill="1" applyBorder="1" applyAlignment="1">
      <alignment/>
    </xf>
    <xf numFmtId="43" fontId="8" fillId="0" borderId="13" xfId="72" applyFont="1" applyFill="1" applyBorder="1" applyAlignment="1">
      <alignment/>
    </xf>
    <xf numFmtId="38" fontId="8" fillId="0" borderId="0" xfId="119" applyNumberFormat="1" applyFont="1" applyFill="1">
      <alignment/>
      <protection/>
    </xf>
    <xf numFmtId="38" fontId="8" fillId="0" borderId="0" xfId="142" applyNumberFormat="1" applyFont="1" applyFill="1" applyAlignment="1">
      <alignment horizontal="right"/>
      <protection/>
    </xf>
    <xf numFmtId="0" fontId="8" fillId="0" borderId="0" xfId="119" applyFont="1" applyFill="1">
      <alignment/>
      <protection/>
    </xf>
    <xf numFmtId="43" fontId="8" fillId="0" borderId="11" xfId="72" applyFont="1" applyFill="1" applyBorder="1" applyAlignment="1">
      <alignment/>
    </xf>
    <xf numFmtId="0" fontId="8" fillId="0" borderId="0" xfId="119" applyFont="1" applyFill="1" applyAlignment="1">
      <alignment horizontal="center"/>
      <protection/>
    </xf>
    <xf numFmtId="43" fontId="8" fillId="0" borderId="0" xfId="51" applyFont="1" applyFill="1" applyAlignment="1">
      <alignment/>
    </xf>
    <xf numFmtId="0" fontId="10" fillId="0" borderId="0" xfId="119" applyFont="1" applyFill="1" applyAlignment="1">
      <alignment/>
      <protection/>
    </xf>
    <xf numFmtId="43" fontId="10" fillId="0" borderId="15" xfId="119" applyNumberFormat="1" applyFont="1" applyFill="1" applyBorder="1">
      <alignment/>
      <protection/>
    </xf>
    <xf numFmtId="0" fontId="2" fillId="0" borderId="0" xfId="145" applyFont="1" applyFill="1" applyAlignment="1">
      <alignment horizontal="center"/>
      <protection/>
    </xf>
    <xf numFmtId="0" fontId="6" fillId="0" borderId="0" xfId="145" applyFont="1" applyFill="1">
      <alignment/>
      <protection/>
    </xf>
    <xf numFmtId="0" fontId="2" fillId="0" borderId="0" xfId="145" applyFont="1" applyFill="1">
      <alignment/>
      <protection/>
    </xf>
    <xf numFmtId="0" fontId="6" fillId="0" borderId="0" xfId="145" applyFont="1" applyFill="1" applyAlignment="1" quotePrefix="1">
      <alignment horizontal="center" vertical="center" textRotation="180"/>
      <protection/>
    </xf>
    <xf numFmtId="40" fontId="2" fillId="0" borderId="0" xfId="145" applyNumberFormat="1" applyFont="1" applyFill="1" applyAlignment="1">
      <alignment/>
      <protection/>
    </xf>
    <xf numFmtId="0" fontId="2" fillId="0" borderId="10" xfId="145" applyFont="1" applyFill="1" applyBorder="1" applyAlignment="1">
      <alignment horizontal="center"/>
      <protection/>
    </xf>
    <xf numFmtId="192" fontId="2" fillId="0" borderId="0" xfId="145" applyNumberFormat="1" applyFont="1" applyFill="1">
      <alignment/>
      <protection/>
    </xf>
    <xf numFmtId="216" fontId="2" fillId="0" borderId="0" xfId="145" applyNumberFormat="1" applyFont="1" applyFill="1">
      <alignment/>
      <protection/>
    </xf>
    <xf numFmtId="216" fontId="2" fillId="0" borderId="0" xfId="145" applyNumberFormat="1" applyFont="1" applyFill="1" applyBorder="1">
      <alignment/>
      <protection/>
    </xf>
    <xf numFmtId="199" fontId="2" fillId="0" borderId="0" xfId="145" applyNumberFormat="1" applyFont="1" applyFill="1">
      <alignment/>
      <protection/>
    </xf>
    <xf numFmtId="199" fontId="6" fillId="0" borderId="0" xfId="145" applyNumberFormat="1" applyFont="1" applyFill="1" applyAlignment="1" quotePrefix="1">
      <alignment horizontal="center" vertical="center" textRotation="180"/>
      <protection/>
    </xf>
    <xf numFmtId="199" fontId="6" fillId="0" borderId="0" xfId="145" applyNumberFormat="1" applyFont="1" applyFill="1">
      <alignment/>
      <protection/>
    </xf>
    <xf numFmtId="219" fontId="2" fillId="0" borderId="12" xfId="145" applyNumberFormat="1" applyFont="1" applyFill="1" applyBorder="1">
      <alignment/>
      <protection/>
    </xf>
    <xf numFmtId="219" fontId="2" fillId="0" borderId="0" xfId="145" applyNumberFormat="1" applyFont="1" applyFill="1">
      <alignment/>
      <protection/>
    </xf>
    <xf numFmtId="43" fontId="2" fillId="0" borderId="0" xfId="45" applyFont="1" applyFill="1" applyAlignment="1">
      <alignment/>
    </xf>
    <xf numFmtId="205" fontId="2" fillId="0" borderId="0" xfId="145" applyNumberFormat="1" applyFont="1" applyFill="1">
      <alignment/>
      <protection/>
    </xf>
    <xf numFmtId="199" fontId="2" fillId="0" borderId="12" xfId="45" applyNumberFormat="1" applyFont="1" applyFill="1" applyBorder="1" applyAlignment="1">
      <alignment/>
    </xf>
    <xf numFmtId="219" fontId="2" fillId="0" borderId="15" xfId="145" applyNumberFormat="1" applyFont="1" applyFill="1" applyBorder="1">
      <alignment/>
      <protection/>
    </xf>
    <xf numFmtId="40" fontId="2" fillId="0" borderId="0" xfId="145" applyNumberFormat="1" applyFont="1" applyFill="1">
      <alignment/>
      <protection/>
    </xf>
    <xf numFmtId="43" fontId="2" fillId="0" borderId="0" xfId="51" applyFont="1" applyFill="1" applyAlignment="1">
      <alignment/>
    </xf>
    <xf numFmtId="0" fontId="2" fillId="0" borderId="0" xfId="145" applyFont="1" applyFill="1" applyAlignment="1">
      <alignment horizontal="centerContinuous"/>
      <protection/>
    </xf>
    <xf numFmtId="40" fontId="2" fillId="0" borderId="0" xfId="119" applyNumberFormat="1" applyFont="1" applyFill="1" applyAlignment="1">
      <alignment/>
      <protection/>
    </xf>
    <xf numFmtId="0" fontId="2" fillId="0" borderId="0" xfId="119" applyFont="1" applyFill="1">
      <alignment/>
      <protection/>
    </xf>
    <xf numFmtId="40" fontId="3" fillId="0" borderId="0" xfId="119" applyNumberFormat="1" applyFont="1" applyAlignment="1">
      <alignment horizontal="center"/>
      <protection/>
    </xf>
    <xf numFmtId="40" fontId="2" fillId="0" borderId="0" xfId="119" applyNumberFormat="1" applyFont="1" applyAlignment="1">
      <alignment horizontal="center"/>
      <protection/>
    </xf>
    <xf numFmtId="40" fontId="2" fillId="0" borderId="0" xfId="119" applyNumberFormat="1" applyFont="1" applyAlignment="1" quotePrefix="1">
      <alignment horizontal="center"/>
      <protection/>
    </xf>
    <xf numFmtId="40" fontId="2" fillId="0" borderId="0" xfId="119" applyNumberFormat="1" applyFont="1">
      <alignment/>
      <protection/>
    </xf>
    <xf numFmtId="40" fontId="3" fillId="0" borderId="0" xfId="119" applyNumberFormat="1" applyFont="1">
      <alignment/>
      <protection/>
    </xf>
    <xf numFmtId="39" fontId="2" fillId="0" borderId="0" xfId="119" applyNumberFormat="1" applyFont="1" applyAlignment="1">
      <alignment/>
      <protection/>
    </xf>
    <xf numFmtId="39" fontId="3" fillId="0" borderId="0" xfId="51" applyNumberFormat="1" applyFont="1" applyAlignment="1">
      <alignment horizontal="right"/>
    </xf>
    <xf numFmtId="39" fontId="3" fillId="0" borderId="0" xfId="51" applyNumberFormat="1" applyFont="1" applyBorder="1" applyAlignment="1">
      <alignment/>
    </xf>
    <xf numFmtId="39" fontId="3" fillId="0" borderId="0" xfId="51" applyNumberFormat="1" applyFont="1" applyBorder="1" applyAlignment="1">
      <alignment horizontal="center"/>
    </xf>
    <xf numFmtId="39" fontId="2" fillId="0" borderId="0" xfId="119" applyNumberFormat="1" applyFont="1" applyFill="1" applyAlignment="1">
      <alignment horizontal="left"/>
      <protection/>
    </xf>
    <xf numFmtId="39" fontId="2" fillId="0" borderId="0" xfId="119" applyNumberFormat="1" applyFont="1" applyBorder="1" applyAlignment="1">
      <alignment/>
      <protection/>
    </xf>
    <xf numFmtId="39" fontId="19" fillId="0" borderId="0" xfId="120" applyNumberFormat="1" applyFont="1" applyFill="1" applyBorder="1" applyAlignment="1" quotePrefix="1">
      <alignment horizontal="center"/>
      <protection/>
    </xf>
    <xf numFmtId="0" fontId="19" fillId="0" borderId="0" xfId="120" applyFont="1" applyFill="1" applyBorder="1" applyAlignment="1">
      <alignment horizontal="center"/>
      <protection/>
    </xf>
    <xf numFmtId="202" fontId="2" fillId="0" borderId="0" xfId="119" applyNumberFormat="1" applyFont="1" applyFill="1" applyBorder="1" applyAlignment="1">
      <alignment horizontal="right"/>
      <protection/>
    </xf>
    <xf numFmtId="202" fontId="2" fillId="0" borderId="0" xfId="119" applyNumberFormat="1" applyFont="1" applyFill="1">
      <alignment/>
      <protection/>
    </xf>
    <xf numFmtId="202" fontId="3" fillId="0" borderId="0" xfId="119" applyNumberFormat="1" applyFont="1" applyAlignment="1">
      <alignment horizontal="center"/>
      <protection/>
    </xf>
    <xf numFmtId="202" fontId="12" fillId="0" borderId="0" xfId="119" applyNumberFormat="1" applyFont="1">
      <alignment/>
      <protection/>
    </xf>
    <xf numFmtId="202" fontId="2" fillId="0" borderId="0" xfId="51" applyNumberFormat="1" applyFont="1" applyFill="1" applyAlignment="1">
      <alignment/>
    </xf>
    <xf numFmtId="202" fontId="2" fillId="0" borderId="0" xfId="119" applyNumberFormat="1" applyFont="1" applyFill="1" applyBorder="1" applyAlignment="1">
      <alignment/>
      <protection/>
    </xf>
    <xf numFmtId="43" fontId="2" fillId="0" borderId="0" xfId="65" applyFont="1" applyFill="1" applyAlignment="1">
      <alignment/>
    </xf>
    <xf numFmtId="39" fontId="3" fillId="0" borderId="0" xfId="51" applyNumberFormat="1" applyFont="1" applyFill="1" applyAlignment="1">
      <alignment horizontal="right"/>
    </xf>
    <xf numFmtId="39" fontId="3" fillId="0" borderId="0" xfId="119" applyNumberFormat="1" applyFont="1" applyAlignment="1">
      <alignment horizontal="right"/>
      <protection/>
    </xf>
    <xf numFmtId="220" fontId="2" fillId="0" borderId="0" xfId="160" applyNumberFormat="1" applyFont="1" applyFill="1" applyBorder="1" applyAlignment="1" applyProtection="1">
      <alignment/>
      <protection/>
    </xf>
    <xf numFmtId="0" fontId="2" fillId="0" borderId="0" xfId="119" applyFont="1" applyFill="1" applyBorder="1">
      <alignment/>
      <protection/>
    </xf>
    <xf numFmtId="40" fontId="12" fillId="0" borderId="0" xfId="119" applyNumberFormat="1" applyFont="1">
      <alignment/>
      <protection/>
    </xf>
    <xf numFmtId="0" fontId="2" fillId="0" borderId="0" xfId="119" applyFont="1" applyFill="1" applyAlignment="1">
      <alignment horizontal="center"/>
      <protection/>
    </xf>
    <xf numFmtId="43" fontId="2" fillId="0" borderId="0" xfId="51" applyFont="1" applyFill="1" applyAlignment="1">
      <alignment horizontal="center"/>
    </xf>
    <xf numFmtId="39" fontId="3" fillId="0" borderId="10" xfId="51" applyNumberFormat="1" applyFont="1" applyFill="1" applyBorder="1" applyAlignment="1">
      <alignment horizontal="center"/>
    </xf>
    <xf numFmtId="0" fontId="18" fillId="0" borderId="0" xfId="141" applyNumberFormat="1" applyFont="1" applyFill="1" applyAlignment="1">
      <alignment horizontal="center" vertical="center"/>
      <protection/>
    </xf>
    <xf numFmtId="40" fontId="2" fillId="0" borderId="0" xfId="89" applyNumberFormat="1" applyFont="1" applyFill="1" applyBorder="1" applyAlignment="1">
      <alignment horizontal="centerContinuous"/>
    </xf>
    <xf numFmtId="39" fontId="2" fillId="0" borderId="0" xfId="119" applyNumberFormat="1" applyFont="1" applyFill="1" applyAlignment="1">
      <alignment/>
      <protection/>
    </xf>
    <xf numFmtId="200" fontId="2" fillId="0" borderId="0" xfId="119" applyNumberFormat="1" applyFont="1" applyFill="1">
      <alignment/>
      <protection/>
    </xf>
    <xf numFmtId="200" fontId="2" fillId="0" borderId="0" xfId="119" applyNumberFormat="1" applyFont="1" applyFill="1" applyAlignment="1">
      <alignment horizontal="center"/>
      <protection/>
    </xf>
    <xf numFmtId="39" fontId="2" fillId="0" borderId="0" xfId="119" applyNumberFormat="1" applyFont="1" applyFill="1" applyBorder="1" applyAlignment="1">
      <alignment/>
      <protection/>
    </xf>
    <xf numFmtId="39" fontId="2" fillId="0" borderId="10" xfId="119" applyNumberFormat="1" applyFont="1" applyFill="1" applyBorder="1" applyAlignment="1">
      <alignment/>
      <protection/>
    </xf>
    <xf numFmtId="39" fontId="5" fillId="0" borderId="0" xfId="119" applyNumberFormat="1" applyFont="1" applyFill="1">
      <alignment/>
      <protection/>
    </xf>
    <xf numFmtId="39" fontId="3" fillId="0" borderId="0" xfId="119" applyNumberFormat="1" applyFont="1" applyFill="1" applyAlignment="1" quotePrefix="1">
      <alignment horizontal="center"/>
      <protection/>
    </xf>
    <xf numFmtId="40" fontId="2" fillId="0" borderId="0" xfId="160" applyNumberFormat="1" applyFont="1" applyAlignment="1">
      <alignment horizontal="centerContinuous" vertical="center"/>
      <protection/>
    </xf>
    <xf numFmtId="43" fontId="2" fillId="0" borderId="0" xfId="53" applyFont="1" applyFill="1" applyAlignment="1">
      <alignment/>
    </xf>
    <xf numFmtId="40" fontId="2" fillId="0" borderId="0" xfId="119" applyNumberFormat="1" applyFont="1" applyAlignment="1">
      <alignment vertical="center"/>
      <protection/>
    </xf>
    <xf numFmtId="40" fontId="3" fillId="0" borderId="0" xfId="119" applyNumberFormat="1" applyFont="1" applyAlignment="1">
      <alignment vertical="center"/>
      <protection/>
    </xf>
    <xf numFmtId="40" fontId="2" fillId="0" borderId="0" xfId="76" applyNumberFormat="1" applyFont="1" applyAlignment="1">
      <alignment vertical="center"/>
    </xf>
    <xf numFmtId="0" fontId="2" fillId="0" borderId="0" xfId="119" applyNumberFormat="1" applyFont="1" applyAlignment="1">
      <alignment vertical="center"/>
      <protection/>
    </xf>
    <xf numFmtId="0" fontId="2" fillId="0" borderId="0" xfId="145" applyFont="1" applyFill="1" applyAlignment="1">
      <alignment horizontal="right" vertical="center"/>
      <protection/>
    </xf>
    <xf numFmtId="211" fontId="2" fillId="0" borderId="10" xfId="160" applyNumberFormat="1" applyFont="1" applyFill="1" applyBorder="1" applyAlignment="1" applyProtection="1">
      <alignment horizontal="centerContinuous" vertical="center"/>
      <protection/>
    </xf>
    <xf numFmtId="0" fontId="2" fillId="0" borderId="0" xfId="119" applyFont="1" applyAlignment="1">
      <alignment vertical="center"/>
      <protection/>
    </xf>
    <xf numFmtId="40" fontId="2" fillId="0" borderId="10" xfId="76" applyNumberFormat="1" applyFont="1" applyBorder="1" applyAlignment="1" quotePrefix="1">
      <alignment horizontal="center" vertical="center"/>
    </xf>
    <xf numFmtId="2" fontId="2" fillId="0" borderId="0" xfId="119" applyNumberFormat="1" applyFont="1" applyAlignment="1">
      <alignment vertical="center"/>
      <protection/>
    </xf>
    <xf numFmtId="43" fontId="2" fillId="0" borderId="0" xfId="76" applyFont="1" applyFill="1" applyAlignment="1">
      <alignment vertical="center"/>
    </xf>
    <xf numFmtId="43" fontId="2" fillId="0" borderId="0" xfId="119" applyNumberFormat="1" applyFont="1" applyAlignment="1">
      <alignment vertical="center"/>
      <protection/>
    </xf>
    <xf numFmtId="43" fontId="2" fillId="0" borderId="0" xfId="76" applyFont="1" applyAlignment="1">
      <alignment vertical="center"/>
    </xf>
    <xf numFmtId="39" fontId="2" fillId="0" borderId="0" xfId="119" applyNumberFormat="1" applyFont="1" applyFill="1" applyBorder="1" applyAlignment="1">
      <alignment horizontal="centerContinuous" vertical="center"/>
      <protection/>
    </xf>
    <xf numFmtId="39" fontId="2" fillId="0" borderId="10" xfId="119" applyNumberFormat="1" applyFont="1" applyFill="1" applyBorder="1" applyAlignment="1">
      <alignment horizontal="centerContinuous" vertical="center"/>
      <protection/>
    </xf>
    <xf numFmtId="0" fontId="2" fillId="0" borderId="10" xfId="119" applyFont="1" applyFill="1" applyBorder="1" applyAlignment="1">
      <alignment horizontal="centerContinuous" vertical="center"/>
      <protection/>
    </xf>
    <xf numFmtId="0" fontId="2" fillId="0" borderId="0" xfId="119" applyFont="1" applyAlignment="1">
      <alignment horizontal="center" vertical="center"/>
      <protection/>
    </xf>
    <xf numFmtId="211" fontId="2" fillId="0" borderId="0" xfId="160" applyNumberFormat="1" applyFont="1" applyFill="1" applyBorder="1" applyAlignment="1" applyProtection="1">
      <alignment vertical="center"/>
      <protection/>
    </xf>
    <xf numFmtId="40" fontId="2" fillId="0" borderId="0" xfId="119" applyNumberFormat="1" applyFont="1" applyAlignment="1">
      <alignment horizontal="center" vertical="center"/>
      <protection/>
    </xf>
    <xf numFmtId="40" fontId="2" fillId="0" borderId="10" xfId="76" applyNumberFormat="1" applyFont="1" applyBorder="1" applyAlignment="1" quotePrefix="1">
      <alignment horizontal="centerContinuous" vertical="center"/>
    </xf>
    <xf numFmtId="40" fontId="2" fillId="0" borderId="10" xfId="76" applyNumberFormat="1" applyFont="1" applyBorder="1" applyAlignment="1">
      <alignment horizontal="centerContinuous" vertical="center"/>
    </xf>
    <xf numFmtId="40" fontId="2" fillId="0" borderId="12" xfId="76" applyNumberFormat="1" applyFont="1" applyBorder="1" applyAlignment="1">
      <alignment horizontal="center" vertical="center"/>
    </xf>
    <xf numFmtId="197" fontId="2" fillId="0" borderId="11" xfId="76" applyNumberFormat="1" applyFont="1" applyBorder="1" applyAlignment="1">
      <alignment vertical="center"/>
    </xf>
    <xf numFmtId="197" fontId="2" fillId="0" borderId="0" xfId="76" applyNumberFormat="1" applyFont="1" applyAlignment="1">
      <alignment vertical="center"/>
    </xf>
    <xf numFmtId="197" fontId="2" fillId="0" borderId="10" xfId="76" applyNumberFormat="1" applyFont="1" applyBorder="1" applyAlignment="1">
      <alignment vertical="center"/>
    </xf>
    <xf numFmtId="199" fontId="2" fillId="0" borderId="0" xfId="76" applyNumberFormat="1" applyFont="1" applyFill="1" applyAlignment="1">
      <alignment vertical="center"/>
    </xf>
    <xf numFmtId="197" fontId="2" fillId="0" borderId="13" xfId="76" applyNumberFormat="1" applyFont="1" applyBorder="1" applyAlignment="1">
      <alignment vertical="center"/>
    </xf>
    <xf numFmtId="4" fontId="2" fillId="0" borderId="0" xfId="119" applyNumberFormat="1" applyFont="1" applyAlignment="1">
      <alignment vertical="center"/>
      <protection/>
    </xf>
    <xf numFmtId="0" fontId="2" fillId="0" borderId="0" xfId="145" applyFont="1" applyFill="1" applyAlignment="1">
      <alignment horizontal="centerContinuous" vertical="center"/>
      <protection/>
    </xf>
    <xf numFmtId="40" fontId="2" fillId="0" borderId="0" xfId="145" applyNumberFormat="1" applyFont="1" applyFill="1" applyAlignment="1">
      <alignment horizontal="centerContinuous" vertical="center"/>
      <protection/>
    </xf>
    <xf numFmtId="39" fontId="3" fillId="0" borderId="0" xfId="0" applyNumberFormat="1" applyFont="1" applyFill="1" applyBorder="1" applyAlignment="1">
      <alignment/>
    </xf>
    <xf numFmtId="0" fontId="2" fillId="0" borderId="0" xfId="0" applyFont="1" applyFill="1" applyBorder="1" applyAlignment="1">
      <alignment/>
    </xf>
    <xf numFmtId="39" fontId="2" fillId="0" borderId="0" xfId="53" applyNumberFormat="1" applyFont="1" applyFill="1" applyAlignment="1">
      <alignment/>
    </xf>
    <xf numFmtId="39" fontId="2" fillId="0" borderId="0" xfId="53" applyNumberFormat="1" applyFont="1" applyFill="1" applyBorder="1" applyAlignment="1" applyProtection="1" quotePrefix="1">
      <alignment/>
      <protection/>
    </xf>
    <xf numFmtId="40" fontId="2" fillId="0" borderId="0" xfId="0" applyNumberFormat="1" applyFont="1" applyFill="1" applyAlignment="1">
      <alignment/>
    </xf>
    <xf numFmtId="0" fontId="6" fillId="0" borderId="0" xfId="0" applyFont="1" applyFill="1" applyAlignment="1">
      <alignment horizontal="center"/>
    </xf>
    <xf numFmtId="40" fontId="2" fillId="0" borderId="11" xfId="0" applyNumberFormat="1" applyFont="1" applyFill="1" applyBorder="1" applyAlignment="1">
      <alignment horizontal="center"/>
    </xf>
    <xf numFmtId="0" fontId="2" fillId="0" borderId="10" xfId="0" applyFont="1" applyFill="1" applyBorder="1" applyAlignment="1">
      <alignment horizontal="center"/>
    </xf>
    <xf numFmtId="39" fontId="18" fillId="0" borderId="0" xfId="158" applyNumberFormat="1" applyFont="1" applyFill="1" applyBorder="1" applyAlignment="1" applyProtection="1">
      <alignment/>
      <protection/>
    </xf>
    <xf numFmtId="39" fontId="3" fillId="0" borderId="0" xfId="0" applyNumberFormat="1" applyFont="1" applyFill="1" applyAlignment="1">
      <alignment/>
    </xf>
    <xf numFmtId="0" fontId="8" fillId="0" borderId="0" xfId="119" applyNumberFormat="1" applyFont="1" applyFill="1" applyAlignment="1" quotePrefix="1">
      <alignment horizontal="center"/>
      <protection/>
    </xf>
    <xf numFmtId="0" fontId="6" fillId="0" borderId="0" xfId="119" applyNumberFormat="1" applyFont="1" applyFill="1" applyAlignment="1" quotePrefix="1">
      <alignment horizontal="centerContinuous"/>
      <protection/>
    </xf>
    <xf numFmtId="0" fontId="8" fillId="0" borderId="0" xfId="119" applyNumberFormat="1" applyFont="1" applyFill="1">
      <alignment/>
      <protection/>
    </xf>
    <xf numFmtId="0" fontId="7" fillId="0" borderId="0" xfId="119" applyNumberFormat="1" applyFont="1" applyFill="1">
      <alignment/>
      <protection/>
    </xf>
    <xf numFmtId="0" fontId="7" fillId="0" borderId="10" xfId="119" applyNumberFormat="1" applyFont="1" applyFill="1" applyBorder="1">
      <alignment/>
      <protection/>
    </xf>
    <xf numFmtId="0" fontId="17" fillId="0" borderId="0" xfId="119" applyNumberFormat="1" applyFont="1" applyFill="1" applyBorder="1" applyAlignment="1">
      <alignment horizontal="centerContinuous" vertical="center"/>
      <protection/>
    </xf>
    <xf numFmtId="0" fontId="8" fillId="0" borderId="0" xfId="119" applyNumberFormat="1" applyFont="1" applyFill="1" applyBorder="1">
      <alignment/>
      <protection/>
    </xf>
    <xf numFmtId="0" fontId="13" fillId="0" borderId="10" xfId="119" applyNumberFormat="1" applyFont="1" applyFill="1" applyBorder="1">
      <alignment/>
      <protection/>
    </xf>
    <xf numFmtId="0" fontId="8" fillId="0" borderId="0" xfId="119" applyNumberFormat="1" applyFont="1" applyFill="1" applyAlignment="1">
      <alignment horizontal="center"/>
      <protection/>
    </xf>
    <xf numFmtId="0" fontId="8" fillId="0" borderId="0" xfId="142" applyNumberFormat="1" applyFont="1" applyFill="1" applyAlignment="1">
      <alignment horizontal="center"/>
      <protection/>
    </xf>
    <xf numFmtId="0" fontId="7" fillId="0" borderId="0" xfId="119" applyNumberFormat="1" applyFont="1" applyFill="1" applyBorder="1">
      <alignment/>
      <protection/>
    </xf>
    <xf numFmtId="0" fontId="8" fillId="0" borderId="0" xfId="119" applyNumberFormat="1" applyFont="1" applyFill="1" applyBorder="1" applyAlignment="1" quotePrefix="1">
      <alignment horizontal="center"/>
      <protection/>
    </xf>
    <xf numFmtId="0" fontId="6" fillId="0" borderId="0" xfId="119" applyNumberFormat="1" applyFont="1" applyFill="1">
      <alignment/>
      <protection/>
    </xf>
    <xf numFmtId="40" fontId="8" fillId="0" borderId="0" xfId="119" applyNumberFormat="1" applyFont="1" applyFill="1" applyBorder="1" applyAlignment="1">
      <alignment horizontal="left"/>
      <protection/>
    </xf>
    <xf numFmtId="40" fontId="2" fillId="0" borderId="0" xfId="145" applyNumberFormat="1" applyFont="1" applyFill="1" applyAlignment="1">
      <alignment vertical="center"/>
      <protection/>
    </xf>
    <xf numFmtId="0" fontId="2" fillId="0" borderId="0" xfId="145" applyFont="1" applyFill="1" applyAlignment="1">
      <alignment vertical="center"/>
      <protection/>
    </xf>
    <xf numFmtId="0" fontId="28" fillId="0" borderId="0" xfId="138" applyFont="1" applyAlignment="1">
      <alignment vertical="center"/>
      <protection/>
    </xf>
    <xf numFmtId="0" fontId="28" fillId="0" borderId="0" xfId="138" applyNumberFormat="1" applyFont="1" applyAlignment="1" quotePrefix="1">
      <alignment horizontal="centerContinuous" vertical="center"/>
      <protection/>
    </xf>
    <xf numFmtId="0" fontId="28" fillId="0" borderId="0" xfId="138" applyNumberFormat="1" applyFont="1" applyAlignment="1">
      <alignment horizontal="centerContinuous" vertical="center"/>
      <protection/>
    </xf>
    <xf numFmtId="40" fontId="3" fillId="0" borderId="0" xfId="145" applyNumberFormat="1" applyFont="1" applyFill="1" applyAlignment="1">
      <alignment vertical="center"/>
      <protection/>
    </xf>
    <xf numFmtId="217" fontId="2" fillId="0" borderId="0" xfId="145" applyNumberFormat="1" applyFont="1" applyFill="1" applyAlignment="1">
      <alignment vertical="center"/>
      <protection/>
    </xf>
    <xf numFmtId="197" fontId="2" fillId="0" borderId="0" xfId="76" applyNumberFormat="1" applyFont="1" applyBorder="1" applyAlignment="1">
      <alignment vertical="center"/>
    </xf>
    <xf numFmtId="0" fontId="2" fillId="0" borderId="0" xfId="145" applyFont="1" applyFill="1" applyAlignment="1">
      <alignment horizontal="center" vertical="center"/>
      <protection/>
    </xf>
    <xf numFmtId="40" fontId="2" fillId="0" borderId="11" xfId="145" applyNumberFormat="1" applyFont="1" applyFill="1" applyBorder="1" applyAlignment="1">
      <alignment horizontal="center" vertical="center"/>
      <protection/>
    </xf>
    <xf numFmtId="0" fontId="2" fillId="0" borderId="10" xfId="145" applyFont="1" applyFill="1" applyBorder="1" applyAlignment="1">
      <alignment horizontal="center" vertical="center"/>
      <protection/>
    </xf>
    <xf numFmtId="192" fontId="2" fillId="0" borderId="0" xfId="145" applyNumberFormat="1" applyFont="1" applyFill="1" applyAlignment="1">
      <alignment vertical="center"/>
      <protection/>
    </xf>
    <xf numFmtId="216" fontId="2" fillId="0" borderId="0" xfId="145" applyNumberFormat="1" applyFont="1" applyFill="1" applyAlignment="1">
      <alignment vertical="center"/>
      <protection/>
    </xf>
    <xf numFmtId="216" fontId="2" fillId="0" borderId="0" xfId="145" applyNumberFormat="1" applyFont="1" applyFill="1" applyBorder="1" applyAlignment="1">
      <alignment vertical="center"/>
      <protection/>
    </xf>
    <xf numFmtId="218" fontId="2" fillId="0" borderId="0" xfId="145" applyNumberFormat="1" applyFont="1" applyFill="1" applyAlignment="1">
      <alignment vertical="center"/>
      <protection/>
    </xf>
    <xf numFmtId="199" fontId="2" fillId="0" borderId="0" xfId="145" applyNumberFormat="1" applyFont="1" applyFill="1" applyAlignment="1">
      <alignment vertical="center"/>
      <protection/>
    </xf>
    <xf numFmtId="219" fontId="2" fillId="0" borderId="12" xfId="145" applyNumberFormat="1" applyFont="1" applyFill="1" applyBorder="1" applyAlignment="1">
      <alignment vertical="center"/>
      <protection/>
    </xf>
    <xf numFmtId="219" fontId="2" fillId="0" borderId="0" xfId="145" applyNumberFormat="1" applyFont="1" applyFill="1" applyAlignment="1">
      <alignment vertical="center"/>
      <protection/>
    </xf>
    <xf numFmtId="43" fontId="2" fillId="0" borderId="0" xfId="45" applyFont="1" applyFill="1" applyAlignment="1">
      <alignment vertical="center"/>
    </xf>
    <xf numFmtId="219" fontId="2" fillId="0" borderId="15" xfId="145" applyNumberFormat="1" applyFont="1" applyFill="1" applyBorder="1" applyAlignment="1">
      <alignment vertical="center"/>
      <protection/>
    </xf>
    <xf numFmtId="219" fontId="2" fillId="0" borderId="0" xfId="145" applyNumberFormat="1" applyFont="1" applyFill="1" applyBorder="1" applyAlignment="1">
      <alignment vertical="center"/>
      <protection/>
    </xf>
    <xf numFmtId="43" fontId="2" fillId="0" borderId="0" xfId="53" applyFont="1" applyFill="1" applyAlignment="1">
      <alignment vertical="center"/>
    </xf>
    <xf numFmtId="0" fontId="2" fillId="0" borderId="0" xfId="145" applyFont="1" applyFill="1" applyAlignment="1">
      <alignment horizontal="left" vertical="center"/>
      <protection/>
    </xf>
    <xf numFmtId="40" fontId="2" fillId="0" borderId="0" xfId="145" applyNumberFormat="1" applyFont="1" applyFill="1" applyAlignment="1">
      <alignment horizontal="left" vertical="center"/>
      <protection/>
    </xf>
    <xf numFmtId="43" fontId="2" fillId="0" borderId="0" xfId="68" applyFont="1" applyAlignment="1">
      <alignment horizontal="center" vertical="center"/>
    </xf>
    <xf numFmtId="43" fontId="2" fillId="0" borderId="0" xfId="68" applyFont="1" applyAlignment="1" quotePrefix="1">
      <alignment horizontal="center" vertical="center"/>
    </xf>
    <xf numFmtId="0" fontId="2" fillId="0" borderId="0" xfId="145" applyFont="1" applyFill="1" applyAlignment="1">
      <alignment horizontal="left" vertical="center"/>
      <protection/>
    </xf>
    <xf numFmtId="40" fontId="2" fillId="0" borderId="0" xfId="145" applyNumberFormat="1" applyFont="1" applyFill="1" applyAlignment="1">
      <alignment horizontal="left" vertical="center"/>
      <protection/>
    </xf>
    <xf numFmtId="43" fontId="2" fillId="0" borderId="13" xfId="68" applyFont="1" applyBorder="1" applyAlignment="1">
      <alignment horizontal="center" vertical="center"/>
    </xf>
    <xf numFmtId="0" fontId="28" fillId="0" borderId="0" xfId="138" applyFont="1" applyFill="1" applyAlignment="1">
      <alignment vertical="center"/>
      <protection/>
    </xf>
    <xf numFmtId="0" fontId="2" fillId="0" borderId="0" xfId="0" applyFont="1" applyFill="1" applyAlignment="1" quotePrefix="1">
      <alignment horizontal="centerContinuous"/>
    </xf>
    <xf numFmtId="200" fontId="18" fillId="0" borderId="0" xfId="160" applyNumberFormat="1" applyFont="1" applyFill="1" applyAlignment="1" applyProtection="1">
      <alignment/>
      <protection/>
    </xf>
    <xf numFmtId="40" fontId="2" fillId="0" borderId="0" xfId="89" applyNumberFormat="1" applyFont="1" applyFill="1" applyBorder="1" applyAlignment="1">
      <alignment horizontal="center"/>
    </xf>
    <xf numFmtId="40" fontId="2" fillId="0" borderId="10" xfId="89" applyNumberFormat="1" applyFont="1" applyFill="1" applyBorder="1" applyAlignment="1">
      <alignment horizontal="center"/>
    </xf>
    <xf numFmtId="200" fontId="26" fillId="0" borderId="0" xfId="160" applyNumberFormat="1" applyFont="1" applyFill="1" applyAlignment="1" applyProtection="1">
      <alignment/>
      <protection/>
    </xf>
    <xf numFmtId="39" fontId="2" fillId="0" borderId="0" xfId="160" applyNumberFormat="1" applyFont="1" applyFill="1" applyBorder="1" applyAlignment="1" applyProtection="1" quotePrefix="1">
      <alignment horizontal="centerContinuous"/>
      <protection/>
    </xf>
    <xf numFmtId="0" fontId="2" fillId="0" borderId="0" xfId="0" applyFont="1" applyFill="1" applyAlignment="1">
      <alignment horizontal="left"/>
    </xf>
    <xf numFmtId="0" fontId="3" fillId="0" borderId="0" xfId="0" applyFont="1" applyFill="1" applyAlignment="1" quotePrefix="1">
      <alignment horizontal="centerContinuous"/>
    </xf>
    <xf numFmtId="38" fontId="2" fillId="0" borderId="0" xfId="119" applyNumberFormat="1" applyFont="1">
      <alignment/>
      <protection/>
    </xf>
    <xf numFmtId="38" fontId="2" fillId="0" borderId="0" xfId="119" applyNumberFormat="1" applyFont="1" applyBorder="1">
      <alignment/>
      <protection/>
    </xf>
    <xf numFmtId="204" fontId="2" fillId="0" borderId="0" xfId="51" applyNumberFormat="1" applyFont="1" applyFill="1" applyBorder="1" applyAlignment="1">
      <alignment/>
    </xf>
    <xf numFmtId="194" fontId="2" fillId="0" borderId="0" xfId="119" applyNumberFormat="1" applyFont="1">
      <alignment/>
      <protection/>
    </xf>
    <xf numFmtId="195" fontId="2" fillId="0" borderId="0" xfId="119" applyNumberFormat="1" applyFont="1" applyBorder="1">
      <alignment/>
      <protection/>
    </xf>
    <xf numFmtId="1" fontId="2" fillId="0" borderId="0" xfId="119" applyNumberFormat="1" applyFont="1" applyBorder="1" applyAlignment="1">
      <alignment horizontal="center"/>
      <protection/>
    </xf>
    <xf numFmtId="1" fontId="2" fillId="0" borderId="10" xfId="119" applyNumberFormat="1" applyFont="1" applyBorder="1" applyAlignment="1" quotePrefix="1">
      <alignment horizontal="center"/>
      <protection/>
    </xf>
    <xf numFmtId="38" fontId="2" fillId="0" borderId="0" xfId="119" applyNumberFormat="1" applyFont="1" applyAlignment="1">
      <alignment horizontal="centerContinuous"/>
      <protection/>
    </xf>
    <xf numFmtId="38" fontId="2" fillId="0" borderId="0" xfId="119" applyNumberFormat="1" applyFont="1" applyAlignment="1">
      <alignment horizontal="center"/>
      <protection/>
    </xf>
    <xf numFmtId="198" fontId="2" fillId="0" borderId="0" xfId="160" applyNumberFormat="1" applyFont="1" applyBorder="1" applyAlignment="1" applyProtection="1" quotePrefix="1">
      <alignment horizontal="center"/>
      <protection/>
    </xf>
    <xf numFmtId="40" fontId="3" fillId="0" borderId="0" xfId="0" applyNumberFormat="1" applyFont="1" applyAlignment="1">
      <alignment horizontal="centerContinuous"/>
    </xf>
    <xf numFmtId="40" fontId="3" fillId="0" borderId="0" xfId="0" applyNumberFormat="1" applyFont="1" applyAlignment="1">
      <alignment/>
    </xf>
    <xf numFmtId="40" fontId="2" fillId="0" borderId="0" xfId="0" applyNumberFormat="1" applyFont="1" applyAlignment="1">
      <alignment/>
    </xf>
    <xf numFmtId="40" fontId="3" fillId="0" borderId="0" xfId="160" applyNumberFormat="1" applyFont="1">
      <alignment/>
      <protection/>
    </xf>
    <xf numFmtId="40" fontId="2" fillId="0" borderId="0" xfId="160" applyNumberFormat="1" applyFont="1">
      <alignment/>
      <protection/>
    </xf>
    <xf numFmtId="40" fontId="2" fillId="0" borderId="0" xfId="160" applyNumberFormat="1" applyFont="1" applyFill="1">
      <alignment/>
      <protection/>
    </xf>
    <xf numFmtId="40" fontId="2" fillId="0" borderId="0" xfId="72" applyNumberFormat="1" applyFont="1" applyFill="1" applyAlignment="1">
      <alignment/>
    </xf>
    <xf numFmtId="40" fontId="2" fillId="0" borderId="0" xfId="160" applyNumberFormat="1" applyFont="1" applyFill="1" applyAlignment="1">
      <alignment/>
      <protection/>
    </xf>
    <xf numFmtId="40" fontId="2" fillId="0" borderId="0" xfId="0" applyNumberFormat="1" applyFont="1" applyFill="1" applyBorder="1" applyAlignment="1">
      <alignment/>
    </xf>
    <xf numFmtId="39" fontId="18" fillId="0" borderId="0" xfId="160" applyNumberFormat="1" applyFont="1" applyFill="1">
      <alignment/>
      <protection/>
    </xf>
    <xf numFmtId="0" fontId="18" fillId="0" borderId="0" xfId="141" applyFont="1" applyFill="1">
      <alignment/>
      <protection/>
    </xf>
    <xf numFmtId="200" fontId="23" fillId="0" borderId="0" xfId="163" applyNumberFormat="1" applyFont="1" applyFill="1">
      <alignment/>
      <protection/>
    </xf>
    <xf numFmtId="0" fontId="23" fillId="0" borderId="0" xfId="141" applyNumberFormat="1" applyFont="1" applyFill="1" applyBorder="1" applyAlignment="1">
      <alignment horizontal="center"/>
      <protection/>
    </xf>
    <xf numFmtId="39" fontId="18" fillId="0" borderId="0" xfId="161" applyNumberFormat="1" applyFont="1" applyFill="1">
      <alignment/>
      <protection/>
    </xf>
    <xf numFmtId="0" fontId="18" fillId="0" borderId="0" xfId="141" applyFont="1" applyFill="1" applyBorder="1">
      <alignment/>
      <protection/>
    </xf>
    <xf numFmtId="0" fontId="18" fillId="0" borderId="0" xfId="141" applyFont="1" applyFill="1" applyAlignment="1">
      <alignment horizontal="center"/>
      <protection/>
    </xf>
    <xf numFmtId="39" fontId="18" fillId="0" borderId="0" xfId="161" applyFont="1" applyFill="1">
      <alignment/>
      <protection/>
    </xf>
    <xf numFmtId="200" fontId="18" fillId="0" borderId="0" xfId="162" applyNumberFormat="1" applyFont="1" applyFill="1">
      <alignment/>
      <protection/>
    </xf>
    <xf numFmtId="39" fontId="18" fillId="0" borderId="0" xfId="0" applyNumberFormat="1" applyFont="1" applyFill="1" applyAlignment="1">
      <alignment/>
    </xf>
    <xf numFmtId="39" fontId="18" fillId="0" borderId="0" xfId="157" applyNumberFormat="1" applyFont="1" applyFill="1" applyBorder="1" applyAlignment="1" applyProtection="1">
      <alignment/>
      <protection/>
    </xf>
    <xf numFmtId="202" fontId="18" fillId="0" borderId="0" xfId="144" applyNumberFormat="1" applyFont="1" applyFill="1" applyAlignment="1">
      <alignment horizontal="left"/>
      <protection/>
    </xf>
    <xf numFmtId="40" fontId="18" fillId="0" borderId="0" xfId="0" applyNumberFormat="1" applyFont="1" applyFill="1" applyAlignment="1" quotePrefix="1">
      <alignment/>
    </xf>
    <xf numFmtId="40" fontId="18" fillId="0" borderId="0" xfId="0" applyNumberFormat="1" applyFont="1" applyFill="1" applyAlignment="1" quotePrefix="1">
      <alignment horizontal="left"/>
    </xf>
    <xf numFmtId="202" fontId="19" fillId="0" borderId="0" xfId="144" applyNumberFormat="1" applyFont="1" applyFill="1" applyAlignment="1">
      <alignment horizontal="left"/>
      <protection/>
    </xf>
    <xf numFmtId="202" fontId="18" fillId="0" borderId="0" xfId="144" applyNumberFormat="1" applyFont="1" applyFill="1" applyBorder="1" applyAlignment="1">
      <alignment horizontal="left"/>
      <protection/>
    </xf>
    <xf numFmtId="202" fontId="18" fillId="0" borderId="0" xfId="98" applyNumberFormat="1" applyFont="1" applyFill="1" applyBorder="1" applyAlignment="1">
      <alignment horizontal="left"/>
    </xf>
    <xf numFmtId="202" fontId="18" fillId="0" borderId="0" xfId="144" applyNumberFormat="1" applyFont="1" applyFill="1" applyBorder="1" applyAlignment="1">
      <alignment horizontal="right"/>
      <protection/>
    </xf>
    <xf numFmtId="202" fontId="18" fillId="0" borderId="0" xfId="144" applyNumberFormat="1" applyFont="1" applyFill="1" applyBorder="1" applyAlignment="1">
      <alignment/>
      <protection/>
    </xf>
    <xf numFmtId="202" fontId="19" fillId="0" borderId="0" xfId="144" applyNumberFormat="1" applyFont="1" applyFill="1" applyBorder="1" applyAlignment="1">
      <alignment horizontal="center"/>
      <protection/>
    </xf>
    <xf numFmtId="0" fontId="2" fillId="0" borderId="0" xfId="0" applyFont="1" applyFill="1" applyBorder="1" applyAlignment="1">
      <alignment horizontal="left"/>
    </xf>
    <xf numFmtId="0" fontId="18" fillId="0" borderId="0" xfId="0" applyFont="1" applyFill="1" applyAlignment="1" quotePrefix="1">
      <alignment/>
    </xf>
    <xf numFmtId="0" fontId="18" fillId="0" borderId="0" xfId="0" applyFont="1" applyFill="1" applyAlignment="1">
      <alignment horizontal="left"/>
    </xf>
    <xf numFmtId="40" fontId="2" fillId="0" borderId="0" xfId="0" applyNumberFormat="1" applyFont="1" applyAlignment="1" quotePrefix="1">
      <alignment horizontal="center"/>
    </xf>
    <xf numFmtId="0" fontId="18" fillId="0" borderId="0" xfId="0" applyFont="1" applyFill="1" applyAlignment="1" quotePrefix="1">
      <alignment horizontal="left"/>
    </xf>
    <xf numFmtId="39" fontId="18" fillId="0" borderId="0" xfId="160" applyNumberFormat="1" applyFont="1" applyFill="1" applyAlignment="1" applyProtection="1">
      <alignment/>
      <protection/>
    </xf>
    <xf numFmtId="0" fontId="29" fillId="0" borderId="0" xfId="0" applyFont="1" applyAlignment="1">
      <alignment/>
    </xf>
    <xf numFmtId="0" fontId="27" fillId="0" borderId="0" xfId="0" applyFont="1" applyAlignment="1">
      <alignment/>
    </xf>
    <xf numFmtId="0" fontId="27" fillId="0" borderId="0" xfId="0" applyNumberFormat="1" applyFont="1" applyAlignment="1">
      <alignment/>
    </xf>
    <xf numFmtId="40" fontId="2" fillId="0" borderId="0" xfId="160" applyNumberFormat="1" applyFont="1" applyFill="1" applyAlignment="1">
      <alignment horizontal="center"/>
      <protection/>
    </xf>
    <xf numFmtId="40" fontId="2" fillId="0" borderId="0" xfId="119" applyNumberFormat="1" applyFont="1" applyFill="1" applyBorder="1" applyAlignment="1">
      <alignment/>
      <protection/>
    </xf>
    <xf numFmtId="40" fontId="2" fillId="0" borderId="0" xfId="160" applyNumberFormat="1" applyFont="1" applyFill="1" applyAlignment="1" applyProtection="1">
      <alignment/>
      <protection/>
    </xf>
    <xf numFmtId="0" fontId="21" fillId="0" borderId="0" xfId="133" applyFont="1" applyFill="1">
      <alignment/>
      <protection/>
    </xf>
    <xf numFmtId="211" fontId="2" fillId="0" borderId="0" xfId="160" applyNumberFormat="1" applyFont="1" applyFill="1" applyBorder="1" applyAlignment="1" applyProtection="1">
      <alignment horizontal="centerContinuous" vertical="center"/>
      <protection/>
    </xf>
    <xf numFmtId="39" fontId="2" fillId="0" borderId="0" xfId="160" applyNumberFormat="1" applyFont="1" applyBorder="1" applyAlignment="1">
      <alignment horizontal="center"/>
      <protection/>
    </xf>
    <xf numFmtId="200" fontId="19" fillId="0" borderId="0" xfId="0" applyNumberFormat="1" applyFont="1" applyFill="1" applyAlignment="1">
      <alignment/>
    </xf>
    <xf numFmtId="200" fontId="18" fillId="0" borderId="0" xfId="53" applyNumberFormat="1" applyFont="1" applyFill="1" applyAlignment="1">
      <alignment/>
    </xf>
    <xf numFmtId="200" fontId="18" fillId="0" borderId="0" xfId="0" applyNumberFormat="1" applyFont="1" applyFill="1" applyAlignment="1">
      <alignment horizontal="center"/>
    </xf>
    <xf numFmtId="200" fontId="18" fillId="0" borderId="0" xfId="0" applyNumberFormat="1" applyFont="1" applyFill="1" applyBorder="1" applyAlignment="1">
      <alignment/>
    </xf>
    <xf numFmtId="0" fontId="5" fillId="0" borderId="0" xfId="0" applyFont="1" applyFill="1" applyAlignment="1">
      <alignment/>
    </xf>
    <xf numFmtId="200" fontId="26" fillId="0" borderId="0" xfId="0" applyNumberFormat="1" applyFont="1" applyFill="1" applyAlignment="1">
      <alignment/>
    </xf>
    <xf numFmtId="200" fontId="26" fillId="0" borderId="0" xfId="51" applyNumberFormat="1" applyFont="1" applyFill="1" applyAlignment="1">
      <alignment/>
    </xf>
    <xf numFmtId="0" fontId="27" fillId="0" borderId="0" xfId="119" applyFont="1" applyFill="1">
      <alignment/>
      <protection/>
    </xf>
    <xf numFmtId="0" fontId="30" fillId="0" borderId="0" xfId="0" applyFont="1" applyFill="1" applyAlignment="1">
      <alignment/>
    </xf>
    <xf numFmtId="40" fontId="3" fillId="0" borderId="0" xfId="119" applyNumberFormat="1" applyFont="1" applyBorder="1">
      <alignment/>
      <protection/>
    </xf>
    <xf numFmtId="40" fontId="2" fillId="0" borderId="0" xfId="119" applyNumberFormat="1" applyFont="1" applyBorder="1">
      <alignment/>
      <protection/>
    </xf>
    <xf numFmtId="0" fontId="21" fillId="0" borderId="0" xfId="119" applyFont="1" applyFill="1">
      <alignment/>
      <protection/>
    </xf>
    <xf numFmtId="40" fontId="3" fillId="0" borderId="0" xfId="0" applyNumberFormat="1" applyFont="1" applyAlignment="1">
      <alignment horizontal="center"/>
    </xf>
    <xf numFmtId="39" fontId="2" fillId="0" borderId="0" xfId="160" applyNumberFormat="1" applyFont="1" applyAlignment="1">
      <alignment horizontal="centerContinuous"/>
      <protection/>
    </xf>
    <xf numFmtId="40" fontId="2" fillId="0" borderId="0" xfId="0" applyNumberFormat="1" applyFont="1" applyAlignment="1">
      <alignment horizontal="centerContinuous"/>
    </xf>
    <xf numFmtId="39" fontId="2" fillId="0" borderId="0" xfId="52" applyNumberFormat="1" applyFont="1" applyBorder="1" applyAlignment="1">
      <alignment horizontal="centerContinuous"/>
    </xf>
    <xf numFmtId="39" fontId="2" fillId="0" borderId="0" xfId="0" applyNumberFormat="1" applyFont="1" applyBorder="1" applyAlignment="1">
      <alignment horizontal="centerContinuous"/>
    </xf>
    <xf numFmtId="39" fontId="2" fillId="0" borderId="0" xfId="160" applyNumberFormat="1" applyFont="1" applyBorder="1" applyAlignment="1">
      <alignment horizontal="centerContinuous"/>
      <protection/>
    </xf>
    <xf numFmtId="49" fontId="19" fillId="0" borderId="0" xfId="0" applyNumberFormat="1" applyFont="1" applyFill="1" applyAlignment="1">
      <alignment horizontal="center"/>
    </xf>
    <xf numFmtId="39" fontId="2" fillId="0" borderId="0" xfId="119" applyNumberFormat="1" applyFont="1" applyAlignment="1">
      <alignment horizontal="centerContinuous"/>
      <protection/>
    </xf>
    <xf numFmtId="209" fontId="2" fillId="0" borderId="0" xfId="119" applyNumberFormat="1" applyFont="1" applyFill="1" applyBorder="1" applyAlignment="1">
      <alignment horizontal="centerContinuous"/>
      <protection/>
    </xf>
    <xf numFmtId="39" fontId="2" fillId="0" borderId="0" xfId="119" applyNumberFormat="1" applyFont="1" applyBorder="1" applyAlignment="1">
      <alignment horizontal="centerContinuous"/>
      <protection/>
    </xf>
    <xf numFmtId="0" fontId="21" fillId="0" borderId="0" xfId="119" applyFont="1" applyFill="1">
      <alignment/>
      <protection/>
    </xf>
    <xf numFmtId="222" fontId="2" fillId="0" borderId="0" xfId="119" applyNumberFormat="1" applyFont="1" applyFill="1" applyAlignment="1">
      <alignment/>
      <protection/>
    </xf>
    <xf numFmtId="222" fontId="2" fillId="0" borderId="0" xfId="72" applyNumberFormat="1" applyFont="1" applyFill="1" applyAlignment="1">
      <alignment/>
    </xf>
    <xf numFmtId="222" fontId="2" fillId="0" borderId="13" xfId="51" applyNumberFormat="1" applyFont="1" applyFill="1" applyBorder="1" applyAlignment="1">
      <alignment/>
    </xf>
    <xf numFmtId="222" fontId="2" fillId="0" borderId="0" xfId="119" applyNumberFormat="1" applyFont="1" applyFill="1" applyBorder="1" applyAlignment="1">
      <alignment/>
      <protection/>
    </xf>
    <xf numFmtId="43" fontId="8" fillId="0" borderId="11" xfId="79" applyFont="1" applyFill="1" applyBorder="1" applyAlignment="1">
      <alignment vertical="center"/>
    </xf>
    <xf numFmtId="197" fontId="2" fillId="0" borderId="11" xfId="76" applyNumberFormat="1" applyFont="1" applyFill="1" applyBorder="1" applyAlignment="1">
      <alignment vertical="center"/>
    </xf>
    <xf numFmtId="197" fontId="2" fillId="0" borderId="0" xfId="76" applyNumberFormat="1" applyFont="1" applyFill="1" applyBorder="1" applyAlignment="1">
      <alignment vertical="center"/>
    </xf>
    <xf numFmtId="197" fontId="2" fillId="0" borderId="10" xfId="76" applyNumberFormat="1" applyFont="1" applyFill="1" applyBorder="1" applyAlignment="1">
      <alignment vertical="center"/>
    </xf>
    <xf numFmtId="197" fontId="2" fillId="0" borderId="0" xfId="76" applyNumberFormat="1" applyFont="1" applyFill="1" applyAlignment="1">
      <alignment vertical="center"/>
    </xf>
    <xf numFmtId="197" fontId="2" fillId="0" borderId="13" xfId="76" applyNumberFormat="1" applyFont="1" applyFill="1" applyBorder="1" applyAlignment="1">
      <alignment vertical="center"/>
    </xf>
    <xf numFmtId="43" fontId="2" fillId="0" borderId="13" xfId="68" applyFont="1" applyFill="1" applyBorder="1" applyAlignment="1">
      <alignment horizontal="center" vertical="center"/>
    </xf>
    <xf numFmtId="40" fontId="2" fillId="0" borderId="0" xfId="119" applyNumberFormat="1" applyFont="1" applyFill="1" applyAlignment="1">
      <alignment vertical="center"/>
      <protection/>
    </xf>
    <xf numFmtId="222" fontId="2" fillId="0" borderId="12" xfId="160" applyNumberFormat="1" applyFont="1" applyFill="1" applyBorder="1" applyAlignment="1" applyProtection="1" quotePrefix="1">
      <alignment/>
      <protection/>
    </xf>
    <xf numFmtId="222" fontId="2" fillId="0" borderId="0" xfId="160" applyNumberFormat="1" applyFont="1" applyFill="1" applyBorder="1" applyAlignment="1" applyProtection="1" quotePrefix="1">
      <alignment/>
      <protection/>
    </xf>
    <xf numFmtId="39" fontId="8" fillId="0" borderId="0" xfId="0" applyNumberFormat="1" applyFont="1" applyFill="1" applyAlignment="1">
      <alignment/>
    </xf>
    <xf numFmtId="222" fontId="2" fillId="0" borderId="0" xfId="65" applyNumberFormat="1" applyFont="1" applyFill="1" applyBorder="1" applyAlignment="1">
      <alignment/>
    </xf>
    <xf numFmtId="222" fontId="2" fillId="0" borderId="0" xfId="51" applyNumberFormat="1" applyFont="1" applyFill="1" applyAlignment="1">
      <alignment/>
    </xf>
    <xf numFmtId="222" fontId="2" fillId="0" borderId="0" xfId="119" applyNumberFormat="1" applyFont="1" applyFill="1">
      <alignment/>
      <protection/>
    </xf>
    <xf numFmtId="40" fontId="2" fillId="0" borderId="0" xfId="0" applyNumberFormat="1" applyFont="1" applyFill="1" applyAlignment="1">
      <alignment/>
    </xf>
    <xf numFmtId="222" fontId="2" fillId="0" borderId="0" xfId="89" applyNumberFormat="1" applyFont="1" applyFill="1" applyBorder="1" applyAlignment="1">
      <alignment/>
    </xf>
    <xf numFmtId="222" fontId="2" fillId="0" borderId="0" xfId="119" applyNumberFormat="1" applyFont="1" applyFill="1" applyBorder="1">
      <alignment/>
      <protection/>
    </xf>
    <xf numFmtId="197" fontId="10" fillId="0" borderId="0" xfId="160" applyNumberFormat="1" applyFont="1" applyFill="1" applyBorder="1" applyAlignment="1" applyProtection="1">
      <alignment horizontal="center"/>
      <protection/>
    </xf>
    <xf numFmtId="43" fontId="8" fillId="0" borderId="0" xfId="53" applyFont="1" applyFill="1" applyBorder="1" applyAlignment="1" quotePrefix="1">
      <alignment/>
    </xf>
    <xf numFmtId="39" fontId="8" fillId="0" borderId="0" xfId="142" applyNumberFormat="1" applyFont="1" applyFill="1" applyBorder="1" applyAlignment="1">
      <alignment horizontal="center"/>
      <protection/>
    </xf>
    <xf numFmtId="207" fontId="18" fillId="0" borderId="0" xfId="144" applyNumberFormat="1" applyFont="1" applyFill="1" applyBorder="1" applyAlignment="1">
      <alignment horizontal="center"/>
      <protection/>
    </xf>
    <xf numFmtId="0" fontId="28" fillId="0" borderId="0" xfId="138" applyFont="1" applyAlignment="1">
      <alignment horizontal="centerContinuous" vertical="center"/>
      <protection/>
    </xf>
    <xf numFmtId="191" fontId="2" fillId="0" borderId="13" xfId="119" applyNumberFormat="1" applyFont="1" applyFill="1" applyBorder="1" applyAlignment="1">
      <alignment/>
      <protection/>
    </xf>
    <xf numFmtId="0" fontId="2" fillId="0" borderId="0" xfId="119" applyFont="1" applyFill="1" applyAlignment="1">
      <alignment vertical="center"/>
      <protection/>
    </xf>
    <xf numFmtId="43" fontId="2" fillId="0" borderId="13" xfId="73" applyFont="1" applyFill="1" applyBorder="1" applyAlignment="1">
      <alignment/>
    </xf>
    <xf numFmtId="220" fontId="2" fillId="0" borderId="0" xfId="119" applyNumberFormat="1" applyFont="1" applyFill="1" applyBorder="1">
      <alignment/>
      <protection/>
    </xf>
    <xf numFmtId="224" fontId="2" fillId="0" borderId="0" xfId="119" applyNumberFormat="1" applyFont="1" applyFill="1">
      <alignment/>
      <protection/>
    </xf>
    <xf numFmtId="224" fontId="2" fillId="0" borderId="10" xfId="119" applyNumberFormat="1" applyFont="1" applyFill="1" applyBorder="1">
      <alignment/>
      <protection/>
    </xf>
    <xf numFmtId="224" fontId="2" fillId="0" borderId="0" xfId="119" applyNumberFormat="1" applyFont="1" applyFill="1" applyBorder="1">
      <alignment/>
      <protection/>
    </xf>
    <xf numFmtId="224" fontId="2" fillId="0" borderId="13" xfId="119" applyNumberFormat="1" applyFont="1" applyFill="1" applyBorder="1">
      <alignment/>
      <protection/>
    </xf>
    <xf numFmtId="224" fontId="2" fillId="0" borderId="13" xfId="51" applyNumberFormat="1" applyFont="1" applyFill="1" applyBorder="1" applyAlignment="1">
      <alignment/>
    </xf>
    <xf numFmtId="224" fontId="2" fillId="0" borderId="0" xfId="51" applyNumberFormat="1" applyFont="1" applyFill="1" applyBorder="1" applyAlignment="1">
      <alignment/>
    </xf>
    <xf numFmtId="224" fontId="2" fillId="0" borderId="0" xfId="119" applyNumberFormat="1" applyFont="1" applyFill="1" applyAlignment="1">
      <alignment/>
      <protection/>
    </xf>
    <xf numFmtId="224" fontId="2" fillId="0" borderId="0" xfId="76" applyNumberFormat="1" applyFont="1" applyFill="1" applyAlignment="1">
      <alignment/>
    </xf>
    <xf numFmtId="224" fontId="2" fillId="0" borderId="0" xfId="53" applyNumberFormat="1" applyFont="1" applyFill="1" applyAlignment="1">
      <alignment/>
    </xf>
    <xf numFmtId="224" fontId="2" fillId="0" borderId="10" xfId="119" applyNumberFormat="1" applyFont="1" applyFill="1" applyBorder="1" applyAlignment="1">
      <alignment/>
      <protection/>
    </xf>
    <xf numFmtId="224" fontId="2" fillId="0" borderId="0" xfId="119" applyNumberFormat="1" applyFont="1" applyFill="1" applyBorder="1" applyAlignment="1">
      <alignment/>
      <protection/>
    </xf>
    <xf numFmtId="224" fontId="2" fillId="0" borderId="13" xfId="119" applyNumberFormat="1" applyFont="1" applyFill="1" applyBorder="1" applyAlignment="1">
      <alignment/>
      <protection/>
    </xf>
    <xf numFmtId="224" fontId="2" fillId="0" borderId="0" xfId="132" applyNumberFormat="1" applyFont="1" applyFill="1" applyBorder="1" applyAlignment="1">
      <alignment/>
      <protection/>
    </xf>
    <xf numFmtId="224" fontId="2" fillId="0" borderId="13" xfId="51" applyNumberFormat="1" applyFont="1" applyFill="1" applyBorder="1" applyAlignment="1">
      <alignment/>
    </xf>
    <xf numFmtId="224" fontId="2" fillId="0" borderId="0" xfId="51" applyNumberFormat="1" applyFont="1" applyFill="1" applyBorder="1" applyAlignment="1">
      <alignment/>
    </xf>
    <xf numFmtId="38" fontId="2" fillId="0" borderId="0" xfId="119" applyNumberFormat="1" applyFont="1" applyFill="1">
      <alignment/>
      <protection/>
    </xf>
    <xf numFmtId="38" fontId="3" fillId="0" borderId="0" xfId="119" applyNumberFormat="1" applyFont="1" applyFill="1">
      <alignment/>
      <protection/>
    </xf>
    <xf numFmtId="221" fontId="18" fillId="0" borderId="0" xfId="143" applyNumberFormat="1" applyFont="1" applyFill="1" applyBorder="1" applyAlignment="1">
      <alignment horizontal="left"/>
      <protection/>
    </xf>
    <xf numFmtId="202" fontId="18" fillId="0" borderId="11" xfId="142" applyNumberFormat="1" applyFont="1" applyFill="1" applyBorder="1" applyAlignment="1">
      <alignment vertical="center"/>
      <protection/>
    </xf>
    <xf numFmtId="202" fontId="18" fillId="0" borderId="0" xfId="142" applyNumberFormat="1" applyFont="1" applyFill="1" applyBorder="1" applyAlignment="1">
      <alignment vertical="center"/>
      <protection/>
    </xf>
    <xf numFmtId="202" fontId="18" fillId="0" borderId="10" xfId="142" applyNumberFormat="1" applyFont="1" applyFill="1" applyBorder="1" applyAlignment="1">
      <alignment vertical="center"/>
      <protection/>
    </xf>
    <xf numFmtId="222" fontId="18" fillId="0" borderId="13" xfId="143" applyNumberFormat="1" applyFont="1" applyFill="1" applyBorder="1" applyAlignment="1">
      <alignment/>
      <protection/>
    </xf>
    <xf numFmtId="40" fontId="2" fillId="0" borderId="0" xfId="76" applyNumberFormat="1" applyFont="1" applyBorder="1" applyAlignment="1">
      <alignment horizontal="centerContinuous" vertical="center"/>
    </xf>
    <xf numFmtId="40" fontId="2" fillId="0" borderId="0" xfId="145" applyNumberFormat="1" applyFont="1" applyFill="1" applyBorder="1" applyAlignment="1">
      <alignment horizontal="center" vertical="center"/>
      <protection/>
    </xf>
    <xf numFmtId="0" fontId="2" fillId="0" borderId="0" xfId="119" applyFont="1" applyBorder="1" applyAlignment="1">
      <alignment horizontal="center" vertical="center"/>
      <protection/>
    </xf>
    <xf numFmtId="0" fontId="28" fillId="0" borderId="0" xfId="138" applyFont="1" applyBorder="1" applyAlignment="1">
      <alignment vertical="center"/>
      <protection/>
    </xf>
    <xf numFmtId="191" fontId="2" fillId="0" borderId="0" xfId="119" applyNumberFormat="1" applyFont="1" applyFill="1" applyBorder="1" applyAlignment="1">
      <alignment/>
      <protection/>
    </xf>
    <xf numFmtId="0" fontId="28" fillId="0" borderId="0" xfId="138" applyFont="1" applyFill="1" applyBorder="1" applyAlignment="1">
      <alignment vertical="center"/>
      <protection/>
    </xf>
    <xf numFmtId="43" fontId="2" fillId="0" borderId="0" xfId="73" applyFont="1" applyFill="1" applyBorder="1" applyAlignment="1">
      <alignment/>
    </xf>
    <xf numFmtId="210" fontId="8" fillId="0" borderId="0" xfId="98" applyNumberFormat="1" applyFont="1" applyFill="1" applyBorder="1" applyAlignment="1">
      <alignment horizontal="right"/>
    </xf>
    <xf numFmtId="225" fontId="17" fillId="0" borderId="0" xfId="0" applyNumberFormat="1" applyFont="1" applyFill="1" applyBorder="1" applyAlignment="1">
      <alignment/>
    </xf>
    <xf numFmtId="216" fontId="2" fillId="0" borderId="10" xfId="145" applyNumberFormat="1" applyFont="1" applyFill="1" applyBorder="1">
      <alignment/>
      <protection/>
    </xf>
    <xf numFmtId="216" fontId="2" fillId="0" borderId="10" xfId="145" applyNumberFormat="1" applyFont="1" applyFill="1" applyBorder="1" applyAlignment="1">
      <alignment vertical="center"/>
      <protection/>
    </xf>
    <xf numFmtId="43" fontId="2" fillId="0" borderId="0" xfId="68" applyFont="1" applyBorder="1" applyAlignment="1">
      <alignment horizontal="center" vertical="center"/>
    </xf>
    <xf numFmtId="43" fontId="27" fillId="0" borderId="0" xfId="73" applyFont="1" applyFill="1" applyBorder="1" applyAlignment="1">
      <alignment vertical="center"/>
    </xf>
    <xf numFmtId="43" fontId="27" fillId="0" borderId="10" xfId="73" applyFont="1" applyFill="1" applyBorder="1" applyAlignment="1">
      <alignment vertical="center"/>
    </xf>
    <xf numFmtId="226" fontId="2" fillId="0" borderId="10" xfId="76" applyNumberFormat="1" applyFont="1" applyFill="1" applyBorder="1" applyAlignment="1">
      <alignment vertical="center"/>
    </xf>
    <xf numFmtId="226" fontId="2" fillId="0" borderId="0" xfId="76" applyNumberFormat="1" applyFont="1" applyFill="1" applyBorder="1" applyAlignment="1">
      <alignment vertical="center"/>
    </xf>
    <xf numFmtId="199" fontId="2" fillId="0" borderId="0" xfId="73" applyNumberFormat="1" applyFont="1" applyFill="1" applyBorder="1" applyAlignment="1">
      <alignment vertical="center"/>
    </xf>
    <xf numFmtId="222" fontId="2" fillId="0" borderId="0" xfId="51" applyNumberFormat="1" applyFont="1" applyFill="1" applyAlignment="1">
      <alignment horizontal="right"/>
    </xf>
    <xf numFmtId="222" fontId="2" fillId="0" borderId="12" xfId="51" applyNumberFormat="1" applyFont="1" applyFill="1" applyBorder="1" applyAlignment="1">
      <alignment horizontal="right"/>
    </xf>
    <xf numFmtId="222" fontId="2" fillId="0" borderId="15" xfId="51" applyNumberFormat="1" applyFont="1" applyFill="1" applyBorder="1" applyAlignment="1">
      <alignment horizontal="right"/>
    </xf>
    <xf numFmtId="39" fontId="2" fillId="0" borderId="0" xfId="51" applyNumberFormat="1" applyFont="1" applyAlignment="1">
      <alignment/>
    </xf>
    <xf numFmtId="227" fontId="2" fillId="0" borderId="0" xfId="68" applyNumberFormat="1" applyFont="1" applyBorder="1" applyAlignment="1">
      <alignment horizontal="center" vertical="center"/>
    </xf>
    <xf numFmtId="227" fontId="2" fillId="0" borderId="0" xfId="51" applyNumberFormat="1" applyFont="1" applyAlignment="1">
      <alignment/>
    </xf>
    <xf numFmtId="227" fontId="2" fillId="0" borderId="10" xfId="153" applyNumberFormat="1" applyFont="1" applyFill="1" applyBorder="1" applyAlignment="1">
      <alignment/>
    </xf>
    <xf numFmtId="227" fontId="2" fillId="0" borderId="13" xfId="52" applyNumberFormat="1" applyFont="1" applyFill="1" applyBorder="1" applyAlignment="1">
      <alignment/>
    </xf>
    <xf numFmtId="227" fontId="2" fillId="0" borderId="13" xfId="51" applyNumberFormat="1" applyFont="1" applyBorder="1" applyAlignment="1">
      <alignment/>
    </xf>
    <xf numFmtId="39" fontId="2" fillId="0" borderId="0" xfId="51" applyNumberFormat="1" applyFont="1" applyAlignment="1" applyProtection="1" quotePrefix="1">
      <alignment/>
      <protection/>
    </xf>
    <xf numFmtId="227" fontId="2" fillId="0" borderId="0" xfId="51" applyNumberFormat="1" applyFont="1" applyFill="1" applyAlignment="1">
      <alignment/>
    </xf>
    <xf numFmtId="227" fontId="2" fillId="0" borderId="10" xfId="89" applyNumberFormat="1" applyFont="1" applyFill="1" applyBorder="1" applyAlignment="1" applyProtection="1" quotePrefix="1">
      <alignment/>
      <protection/>
    </xf>
    <xf numFmtId="227" fontId="2" fillId="0" borderId="0" xfId="0" applyNumberFormat="1" applyFont="1" applyFill="1" applyAlignment="1">
      <alignment/>
    </xf>
    <xf numFmtId="227" fontId="2" fillId="0" borderId="13" xfId="51" applyNumberFormat="1" applyFont="1" applyFill="1" applyBorder="1" applyAlignment="1" applyProtection="1" quotePrefix="1">
      <alignment/>
      <protection/>
    </xf>
    <xf numFmtId="227" fontId="2" fillId="0" borderId="0" xfId="0" applyNumberFormat="1" applyFont="1" applyAlignment="1">
      <alignment/>
    </xf>
    <xf numFmtId="227" fontId="2" fillId="0" borderId="13" xfId="51" applyNumberFormat="1" applyFont="1" applyBorder="1" applyAlignment="1" applyProtection="1" quotePrefix="1">
      <alignment/>
      <protection/>
    </xf>
    <xf numFmtId="200" fontId="18" fillId="0" borderId="0" xfId="69" applyNumberFormat="1" applyFont="1" applyFill="1" applyAlignment="1">
      <alignment/>
    </xf>
    <xf numFmtId="39" fontId="2" fillId="0" borderId="0" xfId="69" applyNumberFormat="1" applyFont="1" applyFill="1" applyAlignment="1">
      <alignment/>
    </xf>
    <xf numFmtId="227" fontId="2" fillId="0" borderId="0" xfId="69" applyNumberFormat="1" applyFont="1" applyFill="1" applyAlignment="1">
      <alignment/>
    </xf>
    <xf numFmtId="227" fontId="18" fillId="0" borderId="13" xfId="0" applyNumberFormat="1" applyFont="1" applyFill="1" applyBorder="1" applyAlignment="1">
      <alignment/>
    </xf>
    <xf numFmtId="227" fontId="2" fillId="0" borderId="0" xfId="52" applyNumberFormat="1" applyFont="1" applyFill="1" applyBorder="1" applyAlignment="1">
      <alignment/>
    </xf>
    <xf numFmtId="227" fontId="18" fillId="0" borderId="0" xfId="52" applyNumberFormat="1" applyFont="1" applyFill="1" applyBorder="1" applyAlignment="1">
      <alignment/>
    </xf>
    <xf numFmtId="43" fontId="18" fillId="0" borderId="0" xfId="69" applyFont="1" applyFill="1" applyAlignment="1">
      <alignment/>
    </xf>
    <xf numFmtId="43" fontId="18" fillId="0" borderId="0" xfId="69" applyFont="1" applyFill="1" applyAlignment="1">
      <alignment/>
    </xf>
    <xf numFmtId="43" fontId="2" fillId="0" borderId="0" xfId="69" applyFont="1" applyFill="1" applyAlignment="1">
      <alignment/>
    </xf>
    <xf numFmtId="199" fontId="18" fillId="0" borderId="10" xfId="76" applyNumberFormat="1" applyFont="1" applyFill="1" applyBorder="1" applyAlignment="1">
      <alignment/>
    </xf>
    <xf numFmtId="228" fontId="2" fillId="0" borderId="12" xfId="53" applyNumberFormat="1" applyFont="1" applyFill="1" applyBorder="1" applyAlignment="1">
      <alignment/>
    </xf>
    <xf numFmtId="43" fontId="2" fillId="0" borderId="0" xfId="69" applyFont="1" applyFill="1" applyBorder="1" applyAlignment="1">
      <alignment/>
    </xf>
    <xf numFmtId="40" fontId="2" fillId="0" borderId="0" xfId="69" applyNumberFormat="1" applyFont="1" applyFill="1" applyBorder="1" applyAlignment="1">
      <alignment/>
    </xf>
    <xf numFmtId="199" fontId="2" fillId="0" borderId="0" xfId="119" applyNumberFormat="1" applyFont="1" applyFill="1" applyBorder="1" applyAlignment="1">
      <alignment horizontal="right"/>
      <protection/>
    </xf>
    <xf numFmtId="43" fontId="2" fillId="0" borderId="0" xfId="69" applyFont="1" applyAlignment="1">
      <alignment/>
    </xf>
    <xf numFmtId="228" fontId="2" fillId="0" borderId="13" xfId="53" applyNumberFormat="1" applyFont="1" applyFill="1" applyBorder="1" applyAlignment="1">
      <alignment/>
    </xf>
    <xf numFmtId="222" fontId="2" fillId="0" borderId="0" xfId="51" applyNumberFormat="1" applyFont="1" applyFill="1" applyBorder="1" applyAlignment="1">
      <alignment/>
    </xf>
    <xf numFmtId="0" fontId="8" fillId="0" borderId="0" xfId="123" applyFont="1" applyFill="1" applyBorder="1" applyAlignment="1">
      <alignment vertical="center"/>
      <protection/>
    </xf>
    <xf numFmtId="0" fontId="2" fillId="0" borderId="0" xfId="0" applyFont="1" applyFill="1" applyAlignment="1">
      <alignment/>
    </xf>
    <xf numFmtId="0" fontId="2" fillId="0" borderId="0" xfId="119" applyFont="1" applyFill="1" applyAlignment="1">
      <alignment/>
      <protection/>
    </xf>
    <xf numFmtId="229" fontId="2" fillId="0" borderId="0" xfId="119" applyNumberFormat="1" applyFont="1" applyFill="1" applyBorder="1">
      <alignment/>
      <protection/>
    </xf>
    <xf numFmtId="200" fontId="18" fillId="0" borderId="10" xfId="0" applyNumberFormat="1" applyFont="1" applyFill="1" applyBorder="1" applyAlignment="1">
      <alignment/>
    </xf>
    <xf numFmtId="0" fontId="18" fillId="0" borderId="10" xfId="0" applyFont="1" applyBorder="1" applyAlignment="1">
      <alignment/>
    </xf>
    <xf numFmtId="39" fontId="18" fillId="0" borderId="0" xfId="0" applyNumberFormat="1" applyFont="1" applyFill="1" applyBorder="1" applyAlignment="1">
      <alignment/>
    </xf>
    <xf numFmtId="39" fontId="3" fillId="0" borderId="0" xfId="119" applyNumberFormat="1" applyFont="1" applyFill="1" applyBorder="1" applyAlignment="1">
      <alignment/>
      <protection/>
    </xf>
    <xf numFmtId="199" fontId="2" fillId="0" borderId="0" xfId="119" applyNumberFormat="1" applyFont="1" applyFill="1" applyBorder="1" applyAlignment="1">
      <alignment/>
      <protection/>
    </xf>
    <xf numFmtId="199" fontId="2" fillId="0" borderId="0" xfId="119" applyNumberFormat="1" applyFont="1" applyFill="1" applyAlignment="1">
      <alignment/>
      <protection/>
    </xf>
    <xf numFmtId="199" fontId="2" fillId="0" borderId="0" xfId="160" applyNumberFormat="1" applyFont="1" applyFill="1" applyAlignment="1">
      <alignment/>
      <protection/>
    </xf>
    <xf numFmtId="199" fontId="2" fillId="0" borderId="0" xfId="160" applyNumberFormat="1" applyFont="1" applyFill="1" applyAlignment="1">
      <alignment horizontal="center"/>
      <protection/>
    </xf>
    <xf numFmtId="199" fontId="2" fillId="0" borderId="10" xfId="160" applyNumberFormat="1" applyFont="1" applyFill="1" applyBorder="1" applyAlignment="1">
      <alignment horizontal="right"/>
      <protection/>
    </xf>
    <xf numFmtId="199" fontId="2" fillId="0" borderId="10" xfId="160" applyNumberFormat="1" applyFont="1" applyFill="1" applyBorder="1" applyAlignment="1">
      <alignment horizontal="center"/>
      <protection/>
    </xf>
    <xf numFmtId="199" fontId="2" fillId="0" borderId="10" xfId="119" applyNumberFormat="1" applyFont="1" applyFill="1" applyBorder="1" applyAlignment="1">
      <alignment/>
      <protection/>
    </xf>
    <xf numFmtId="39" fontId="3" fillId="0" borderId="0" xfId="119" applyNumberFormat="1" applyFont="1" applyFill="1" applyAlignment="1">
      <alignment horizontal="center"/>
      <protection/>
    </xf>
    <xf numFmtId="199" fontId="2" fillId="0" borderId="0" xfId="119" applyNumberFormat="1" applyFont="1" applyFill="1" applyAlignment="1">
      <alignment horizontal="center"/>
      <protection/>
    </xf>
    <xf numFmtId="40" fontId="3" fillId="0" borderId="0" xfId="0" applyNumberFormat="1" applyFont="1" applyFill="1" applyAlignment="1">
      <alignment/>
    </xf>
    <xf numFmtId="40" fontId="6" fillId="0" borderId="0" xfId="119" applyNumberFormat="1" applyFont="1" applyFill="1" applyAlignment="1">
      <alignment horizontal="center"/>
      <protection/>
    </xf>
    <xf numFmtId="40" fontId="6" fillId="0" borderId="10" xfId="119" applyNumberFormat="1" applyFont="1" applyFill="1" applyBorder="1" applyAlignment="1">
      <alignment horizontal="center"/>
      <protection/>
    </xf>
    <xf numFmtId="38" fontId="10" fillId="0" borderId="12" xfId="160" applyNumberFormat="1" applyFont="1" applyFill="1" applyBorder="1" applyAlignment="1" applyProtection="1">
      <alignment horizontal="center"/>
      <protection/>
    </xf>
    <xf numFmtId="38" fontId="10" fillId="0" borderId="11" xfId="160" applyNumberFormat="1" applyFont="1" applyFill="1" applyBorder="1" applyAlignment="1" applyProtection="1">
      <alignment horizontal="center"/>
      <protection/>
    </xf>
    <xf numFmtId="222" fontId="2" fillId="0" borderId="0" xfId="51" applyNumberFormat="1" applyFont="1" applyFill="1" applyBorder="1" applyAlignment="1">
      <alignment/>
    </xf>
    <xf numFmtId="39" fontId="5" fillId="0" borderId="0" xfId="0" applyNumberFormat="1" applyFont="1" applyFill="1" applyAlignment="1">
      <alignment/>
    </xf>
    <xf numFmtId="43" fontId="28" fillId="0" borderId="10" xfId="68" applyFont="1" applyBorder="1" applyAlignment="1">
      <alignment vertical="center"/>
    </xf>
    <xf numFmtId="40" fontId="2" fillId="0" borderId="0" xfId="119" applyNumberFormat="1" applyFont="1" applyBorder="1" applyAlignment="1">
      <alignment vertical="center"/>
      <protection/>
    </xf>
    <xf numFmtId="199" fontId="2" fillId="0" borderId="0" xfId="76" applyNumberFormat="1" applyFont="1" applyFill="1" applyBorder="1" applyAlignment="1">
      <alignment vertical="center"/>
    </xf>
    <xf numFmtId="199" fontId="2" fillId="0" borderId="0" xfId="76" applyNumberFormat="1" applyFont="1" applyBorder="1" applyAlignment="1">
      <alignment vertical="center"/>
    </xf>
    <xf numFmtId="43" fontId="2" fillId="0" borderId="0" xfId="155" applyFont="1" applyFill="1" applyAlignment="1">
      <alignment/>
    </xf>
    <xf numFmtId="43" fontId="18" fillId="0" borderId="0" xfId="70" applyFont="1" applyFill="1" applyBorder="1" applyAlignment="1">
      <alignment/>
    </xf>
    <xf numFmtId="43" fontId="18" fillId="0" borderId="10" xfId="70" applyFont="1" applyFill="1" applyBorder="1" applyAlignment="1">
      <alignment/>
    </xf>
    <xf numFmtId="40" fontId="2" fillId="0" borderId="10" xfId="160" applyNumberFormat="1" applyFont="1" applyFill="1" applyBorder="1" applyAlignment="1">
      <alignment horizontal="center"/>
      <protection/>
    </xf>
    <xf numFmtId="40" fontId="2" fillId="0" borderId="0" xfId="160" applyNumberFormat="1" applyFont="1" applyFill="1" applyAlignment="1">
      <alignment horizontal="left"/>
      <protection/>
    </xf>
    <xf numFmtId="39" fontId="2" fillId="0" borderId="0" xfId="119" applyNumberFormat="1" applyFont="1" applyFill="1" applyBorder="1" applyAlignment="1">
      <alignment horizontal="left"/>
      <protection/>
    </xf>
    <xf numFmtId="226" fontId="18" fillId="0" borderId="0" xfId="0" applyNumberFormat="1" applyFont="1" applyFill="1" applyBorder="1" applyAlignment="1">
      <alignment/>
    </xf>
    <xf numFmtId="39" fontId="18" fillId="0" borderId="13" xfId="0" applyNumberFormat="1" applyFont="1" applyFill="1" applyBorder="1" applyAlignment="1">
      <alignment/>
    </xf>
    <xf numFmtId="227" fontId="18" fillId="0" borderId="0" xfId="70" applyNumberFormat="1" applyFont="1" applyFill="1" applyBorder="1" applyAlignment="1">
      <alignment/>
    </xf>
    <xf numFmtId="227" fontId="18" fillId="0" borderId="10" xfId="70" applyNumberFormat="1" applyFont="1" applyFill="1" applyBorder="1" applyAlignment="1">
      <alignment/>
    </xf>
    <xf numFmtId="227" fontId="18" fillId="0" borderId="13" xfId="70" applyNumberFormat="1" applyFont="1" applyFill="1" applyBorder="1" applyAlignment="1">
      <alignment/>
    </xf>
    <xf numFmtId="39" fontId="2" fillId="0" borderId="0" xfId="119" applyNumberFormat="1" applyFont="1" applyFill="1" applyAlignment="1">
      <alignment horizontal="center"/>
      <protection/>
    </xf>
    <xf numFmtId="222" fontId="2" fillId="0" borderId="0" xfId="0" applyNumberFormat="1" applyFont="1" applyFill="1" applyBorder="1" applyAlignment="1">
      <alignment/>
    </xf>
    <xf numFmtId="222" fontId="2" fillId="0" borderId="0" xfId="0" applyNumberFormat="1" applyFont="1" applyFill="1" applyAlignment="1">
      <alignment/>
    </xf>
    <xf numFmtId="43" fontId="8" fillId="0" borderId="0" xfId="156" applyFont="1" applyFill="1" applyBorder="1" applyAlignment="1">
      <alignment vertical="center"/>
    </xf>
    <xf numFmtId="43" fontId="8" fillId="0" borderId="0" xfId="53" applyFont="1" applyFill="1" applyAlignment="1">
      <alignment/>
    </xf>
    <xf numFmtId="43" fontId="8" fillId="0" borderId="0" xfId="53" applyFont="1" applyFill="1" applyAlignment="1">
      <alignment/>
    </xf>
    <xf numFmtId="39" fontId="18" fillId="0" borderId="10" xfId="0" applyNumberFormat="1" applyFont="1" applyFill="1" applyBorder="1" applyAlignment="1">
      <alignment/>
    </xf>
    <xf numFmtId="43" fontId="2" fillId="0" borderId="0" xfId="42" applyFont="1" applyFill="1" applyBorder="1" applyAlignment="1">
      <alignment horizontal="right"/>
    </xf>
    <xf numFmtId="39" fontId="3" fillId="0" borderId="0" xfId="51" applyNumberFormat="1" applyFont="1" applyBorder="1" applyAlignment="1">
      <alignment horizontal="centerContinuous"/>
    </xf>
    <xf numFmtId="39" fontId="3" fillId="0" borderId="10" xfId="51" applyNumberFormat="1" applyFont="1" applyBorder="1" applyAlignment="1">
      <alignment horizontal="center"/>
    </xf>
    <xf numFmtId="40" fontId="6" fillId="0" borderId="0" xfId="119" applyNumberFormat="1" applyFont="1" applyFill="1" applyAlignment="1" quotePrefix="1">
      <alignment horizontal="center"/>
      <protection/>
    </xf>
    <xf numFmtId="229" fontId="2" fillId="0" borderId="0" xfId="53" applyNumberFormat="1" applyFont="1" applyFill="1" applyBorder="1" applyAlignment="1">
      <alignment/>
    </xf>
    <xf numFmtId="229" fontId="2" fillId="0" borderId="10" xfId="119" applyNumberFormat="1" applyFont="1" applyFill="1" applyBorder="1">
      <alignment/>
      <protection/>
    </xf>
    <xf numFmtId="229" fontId="2" fillId="0" borderId="0" xfId="132" applyNumberFormat="1" applyFont="1" applyFill="1" applyBorder="1">
      <alignment/>
      <protection/>
    </xf>
    <xf numFmtId="229" fontId="2" fillId="0" borderId="0" xfId="119" applyNumberFormat="1" applyFont="1" applyFill="1">
      <alignment/>
      <protection/>
    </xf>
    <xf numFmtId="38" fontId="2" fillId="0" borderId="0" xfId="119" applyNumberFormat="1" applyFont="1" applyFill="1" applyAlignment="1">
      <alignment horizontal="centerContinuous"/>
      <protection/>
    </xf>
    <xf numFmtId="0" fontId="2" fillId="0" borderId="0" xfId="119" applyFont="1" applyFill="1" applyAlignment="1">
      <alignment horizontal="right"/>
      <protection/>
    </xf>
    <xf numFmtId="38" fontId="2" fillId="0" borderId="10" xfId="119" applyNumberFormat="1" applyFont="1" applyFill="1" applyBorder="1" applyAlignment="1">
      <alignment horizontal="centerContinuous"/>
      <protection/>
    </xf>
    <xf numFmtId="38" fontId="2" fillId="0" borderId="0" xfId="119" applyNumberFormat="1" applyFont="1" applyFill="1" applyBorder="1" applyAlignment="1">
      <alignment horizontal="centerContinuous"/>
      <protection/>
    </xf>
    <xf numFmtId="39" fontId="18" fillId="0" borderId="11" xfId="0" applyNumberFormat="1" applyFont="1" applyFill="1" applyBorder="1" applyAlignment="1">
      <alignment/>
    </xf>
    <xf numFmtId="40" fontId="2" fillId="0" borderId="0" xfId="76" applyNumberFormat="1" applyFont="1" applyBorder="1" applyAlignment="1" quotePrefix="1">
      <alignment horizontal="centerContinuous" vertical="center"/>
    </xf>
    <xf numFmtId="40" fontId="2" fillId="0" borderId="0" xfId="76" applyNumberFormat="1" applyFont="1" applyBorder="1" applyAlignment="1">
      <alignment horizontal="center" vertical="center"/>
    </xf>
    <xf numFmtId="43" fontId="28" fillId="0" borderId="0" xfId="68" applyFont="1" applyBorder="1" applyAlignment="1">
      <alignment vertical="center"/>
    </xf>
    <xf numFmtId="43" fontId="2" fillId="0" borderId="0" xfId="68" applyFont="1" applyFill="1" applyBorder="1" applyAlignment="1">
      <alignment horizontal="center" vertical="center"/>
    </xf>
    <xf numFmtId="43" fontId="2" fillId="0" borderId="0" xfId="68" applyFont="1" applyBorder="1" applyAlignment="1">
      <alignment horizontal="center" vertical="center"/>
    </xf>
    <xf numFmtId="229" fontId="2" fillId="0" borderId="0" xfId="119" applyNumberFormat="1" applyFont="1" applyFill="1" applyAlignment="1">
      <alignment/>
      <protection/>
    </xf>
    <xf numFmtId="227" fontId="2" fillId="0" borderId="0" xfId="69" applyNumberFormat="1" applyFont="1" applyFill="1" applyBorder="1" applyAlignment="1">
      <alignment/>
    </xf>
    <xf numFmtId="227" fontId="18" fillId="0" borderId="0" xfId="0" applyNumberFormat="1" applyFont="1" applyFill="1" applyBorder="1" applyAlignment="1">
      <alignment/>
    </xf>
    <xf numFmtId="43" fontId="8" fillId="0" borderId="0" xfId="42" applyFont="1" applyFill="1" applyAlignment="1">
      <alignment/>
    </xf>
    <xf numFmtId="43" fontId="8" fillId="0" borderId="0" xfId="42" applyFont="1" applyFill="1" applyBorder="1" applyAlignment="1">
      <alignment/>
    </xf>
    <xf numFmtId="43" fontId="8" fillId="0" borderId="0" xfId="42" applyFont="1" applyFill="1" applyAlignment="1">
      <alignment horizontal="center"/>
    </xf>
    <xf numFmtId="43" fontId="8" fillId="0" borderId="10" xfId="53" applyFont="1" applyFill="1" applyBorder="1" applyAlignment="1" quotePrefix="1">
      <alignment/>
    </xf>
    <xf numFmtId="43" fontId="8" fillId="0" borderId="10" xfId="42" applyFont="1" applyFill="1" applyBorder="1" applyAlignment="1">
      <alignment horizontal="center"/>
    </xf>
    <xf numFmtId="39" fontId="2" fillId="0" borderId="0" xfId="52" applyNumberFormat="1" applyFont="1" applyBorder="1" applyAlignment="1">
      <alignment horizontal="center"/>
    </xf>
    <xf numFmtId="198" fontId="2" fillId="0" borderId="0" xfId="160" applyNumberFormat="1" applyFont="1" applyFill="1" applyBorder="1" applyAlignment="1" applyProtection="1" quotePrefix="1">
      <alignment/>
      <protection/>
    </xf>
    <xf numFmtId="39" fontId="19" fillId="0" borderId="0" xfId="120" applyNumberFormat="1" applyFont="1" applyFill="1" applyBorder="1" applyAlignment="1">
      <alignment horizontal="center"/>
      <protection/>
    </xf>
    <xf numFmtId="43" fontId="8" fillId="0" borderId="0" xfId="42" applyFont="1" applyFill="1" applyAlignment="1" quotePrefix="1">
      <alignment/>
    </xf>
    <xf numFmtId="43" fontId="8" fillId="0" borderId="10" xfId="42" applyFont="1" applyFill="1" applyBorder="1" applyAlignment="1" quotePrefix="1">
      <alignment/>
    </xf>
    <xf numFmtId="43" fontId="8" fillId="0" borderId="0" xfId="42" applyFont="1" applyFill="1" applyAlignment="1" quotePrefix="1">
      <alignment horizontal="center"/>
    </xf>
    <xf numFmtId="43" fontId="8" fillId="0" borderId="0" xfId="42" applyFont="1" applyFill="1" applyBorder="1" applyAlignment="1" quotePrefix="1">
      <alignment horizontal="center"/>
    </xf>
    <xf numFmtId="43" fontId="8" fillId="0" borderId="0" xfId="42" applyFont="1" applyFill="1" applyBorder="1" applyAlignment="1" quotePrefix="1">
      <alignment/>
    </xf>
    <xf numFmtId="43" fontId="8" fillId="0" borderId="0" xfId="53" applyFont="1" applyFill="1" applyBorder="1" applyAlignment="1" quotePrefix="1">
      <alignment horizontal="center"/>
    </xf>
    <xf numFmtId="0" fontId="29" fillId="0" borderId="0" xfId="0" applyFont="1" applyFill="1" applyAlignment="1">
      <alignment/>
    </xf>
    <xf numFmtId="0" fontId="27" fillId="0" borderId="0" xfId="0" applyFont="1" applyFill="1" applyAlignment="1">
      <alignment/>
    </xf>
    <xf numFmtId="202" fontId="8" fillId="0" borderId="10" xfId="142" applyNumberFormat="1" applyFont="1" applyFill="1" applyBorder="1" applyAlignment="1" quotePrefix="1">
      <alignment horizontal="center"/>
      <protection/>
    </xf>
    <xf numFmtId="39" fontId="2" fillId="0" borderId="0" xfId="145" applyNumberFormat="1" applyFont="1" applyFill="1" applyAlignment="1">
      <alignment/>
      <protection/>
    </xf>
    <xf numFmtId="40" fontId="2" fillId="0" borderId="11" xfId="76" applyNumberFormat="1" applyFont="1" applyBorder="1" applyAlignment="1">
      <alignment horizontal="center" vertical="center"/>
    </xf>
    <xf numFmtId="192" fontId="2" fillId="0" borderId="0" xfId="145" applyNumberFormat="1" applyFont="1" applyFill="1" applyBorder="1" applyAlignment="1">
      <alignment vertical="center"/>
      <protection/>
    </xf>
    <xf numFmtId="199" fontId="2" fillId="0" borderId="0" xfId="45" applyNumberFormat="1" applyFont="1" applyFill="1" applyBorder="1" applyAlignment="1">
      <alignment vertical="center"/>
    </xf>
    <xf numFmtId="40" fontId="2" fillId="0" borderId="0" xfId="119" applyNumberFormat="1" applyFont="1" applyFill="1" applyBorder="1" applyAlignment="1">
      <alignment vertical="center"/>
      <protection/>
    </xf>
    <xf numFmtId="40" fontId="2" fillId="0" borderId="0" xfId="76" applyNumberFormat="1" applyFont="1" applyBorder="1" applyAlignment="1">
      <alignment vertical="center"/>
    </xf>
    <xf numFmtId="202" fontId="2" fillId="0" borderId="0" xfId="160" applyNumberFormat="1" applyFont="1" applyFill="1" applyBorder="1" applyAlignment="1" applyProtection="1">
      <alignment/>
      <protection/>
    </xf>
    <xf numFmtId="202" fontId="3" fillId="0" borderId="0" xfId="160" applyNumberFormat="1" applyFont="1" applyFill="1" applyBorder="1" applyAlignment="1" applyProtection="1" quotePrefix="1">
      <alignment/>
      <protection/>
    </xf>
    <xf numFmtId="202" fontId="2" fillId="0" borderId="0" xfId="160" applyNumberFormat="1" applyFont="1" applyFill="1" applyBorder="1" applyAlignment="1" applyProtection="1" quotePrefix="1">
      <alignment/>
      <protection/>
    </xf>
    <xf numFmtId="39" fontId="2" fillId="0" borderId="0" xfId="51" applyNumberFormat="1" applyFont="1" applyFill="1" applyBorder="1" applyAlignment="1" applyProtection="1" quotePrefix="1">
      <alignment/>
      <protection/>
    </xf>
    <xf numFmtId="227" fontId="2" fillId="0" borderId="0" xfId="51" applyNumberFormat="1" applyFont="1" applyFill="1" applyBorder="1" applyAlignment="1" applyProtection="1" quotePrefix="1">
      <alignment/>
      <protection/>
    </xf>
    <xf numFmtId="227" fontId="2" fillId="0" borderId="0" xfId="51" applyNumberFormat="1" applyFont="1" applyBorder="1" applyAlignment="1" applyProtection="1" quotePrefix="1">
      <alignment/>
      <protection/>
    </xf>
    <xf numFmtId="203" fontId="8" fillId="0" borderId="0" xfId="53" applyNumberFormat="1" applyFont="1" applyFill="1" applyBorder="1" applyAlignment="1" quotePrefix="1">
      <alignment/>
    </xf>
    <xf numFmtId="39" fontId="2" fillId="0" borderId="0" xfId="0" applyNumberFormat="1" applyFont="1" applyFill="1" applyAlignment="1">
      <alignment horizontal="centerContinuous"/>
    </xf>
    <xf numFmtId="0" fontId="28" fillId="0" borderId="0" xfId="138" applyFont="1" applyAlignment="1">
      <alignment horizontal="left" vertical="center"/>
      <protection/>
    </xf>
    <xf numFmtId="39" fontId="2" fillId="0" borderId="0" xfId="51" applyNumberFormat="1" applyFont="1" applyFill="1" applyBorder="1" applyAlignment="1" applyProtection="1" quotePrefix="1">
      <alignment horizontal="center"/>
      <protection/>
    </xf>
    <xf numFmtId="39" fontId="2" fillId="0" borderId="10" xfId="52" applyNumberFormat="1" applyFont="1" applyBorder="1" applyAlignment="1">
      <alignment horizontal="centerContinuous"/>
    </xf>
    <xf numFmtId="228" fontId="18" fillId="0" borderId="0" xfId="69" applyNumberFormat="1" applyFont="1" applyFill="1" applyAlignment="1">
      <alignment/>
    </xf>
    <xf numFmtId="228" fontId="18" fillId="0" borderId="13" xfId="69" applyNumberFormat="1" applyFont="1" applyFill="1" applyBorder="1" applyAlignment="1">
      <alignment/>
    </xf>
    <xf numFmtId="228" fontId="2" fillId="0" borderId="0" xfId="119" applyNumberFormat="1" applyFont="1" applyFill="1" applyBorder="1" applyAlignment="1">
      <alignment horizontal="right"/>
      <protection/>
    </xf>
    <xf numFmtId="228" fontId="2" fillId="0" borderId="0" xfId="51" applyNumberFormat="1" applyFont="1" applyFill="1" applyBorder="1" applyAlignment="1">
      <alignment/>
    </xf>
    <xf numFmtId="228" fontId="2" fillId="0" borderId="0" xfId="68" applyNumberFormat="1" applyFont="1" applyBorder="1" applyAlignment="1">
      <alignment horizontal="center"/>
    </xf>
    <xf numFmtId="228" fontId="2" fillId="0" borderId="0" xfId="65" applyNumberFormat="1" applyFont="1" applyFill="1" applyBorder="1" applyAlignment="1">
      <alignment/>
    </xf>
    <xf numFmtId="228" fontId="2" fillId="0" borderId="0" xfId="119" applyNumberFormat="1" applyFont="1" applyFill="1" applyBorder="1" applyAlignment="1">
      <alignment/>
      <protection/>
    </xf>
    <xf numFmtId="228" fontId="2" fillId="0" borderId="0" xfId="89" applyNumberFormat="1" applyFont="1" applyFill="1" applyBorder="1" applyAlignment="1">
      <alignment/>
    </xf>
    <xf numFmtId="40" fontId="3" fillId="0" borderId="0" xfId="160" applyNumberFormat="1" applyFont="1" applyAlignment="1" applyProtection="1">
      <alignment horizontal="center"/>
      <protection/>
    </xf>
    <xf numFmtId="40" fontId="2" fillId="0" borderId="0" xfId="160" applyNumberFormat="1" applyFont="1" applyAlignment="1" quotePrefix="1">
      <alignment horizontal="center"/>
      <protection/>
    </xf>
    <xf numFmtId="40" fontId="2" fillId="0" borderId="0" xfId="160" applyNumberFormat="1" applyFont="1" applyAlignment="1">
      <alignment horizontal="center"/>
      <protection/>
    </xf>
    <xf numFmtId="40" fontId="2" fillId="0" borderId="0" xfId="160" applyNumberFormat="1" applyFont="1" applyFill="1" applyAlignment="1">
      <alignment horizontal="center"/>
      <protection/>
    </xf>
    <xf numFmtId="0" fontId="8" fillId="0" borderId="10" xfId="0" applyFont="1" applyFill="1" applyBorder="1" applyAlignment="1">
      <alignment horizontal="center" vertical="center"/>
    </xf>
    <xf numFmtId="0" fontId="8" fillId="0" borderId="12" xfId="0" applyFont="1" applyFill="1" applyBorder="1" applyAlignment="1">
      <alignment horizontal="center"/>
    </xf>
    <xf numFmtId="0" fontId="8" fillId="0" borderId="12" xfId="0" applyFont="1" applyFill="1" applyBorder="1" applyAlignment="1">
      <alignment horizontal="center" vertical="center"/>
    </xf>
    <xf numFmtId="0" fontId="8" fillId="0" borderId="10" xfId="0" applyFont="1" applyFill="1" applyBorder="1" applyAlignment="1">
      <alignment horizontal="center"/>
    </xf>
    <xf numFmtId="0" fontId="8" fillId="0" borderId="0" xfId="0" applyFont="1" applyFill="1" applyAlignment="1">
      <alignment horizontal="center"/>
    </xf>
    <xf numFmtId="0" fontId="8" fillId="0" borderId="11" xfId="0" applyFont="1" applyFill="1" applyBorder="1" applyAlignment="1">
      <alignment horizontal="center"/>
    </xf>
    <xf numFmtId="0" fontId="8" fillId="0" borderId="11" xfId="0" applyFont="1" applyFill="1" applyBorder="1" applyAlignment="1">
      <alignment horizontal="center" vertical="center"/>
    </xf>
    <xf numFmtId="202" fontId="18" fillId="0" borderId="10" xfId="144" applyNumberFormat="1" applyFont="1" applyFill="1" applyBorder="1" applyAlignment="1">
      <alignment horizontal="center"/>
      <protection/>
    </xf>
    <xf numFmtId="0" fontId="6" fillId="0" borderId="0" xfId="119" applyNumberFormat="1" applyFont="1" applyFill="1" applyAlignment="1" quotePrefix="1">
      <alignment horizontal="center"/>
      <protection/>
    </xf>
    <xf numFmtId="197" fontId="10" fillId="0" borderId="12" xfId="160" applyNumberFormat="1" applyFont="1" applyFill="1" applyBorder="1" applyAlignment="1" applyProtection="1">
      <alignment horizontal="center"/>
      <protection/>
    </xf>
    <xf numFmtId="40" fontId="6" fillId="0" borderId="0" xfId="119" applyNumberFormat="1" applyFont="1" applyFill="1" applyAlignment="1" quotePrefix="1">
      <alignment horizontal="center"/>
      <protection/>
    </xf>
    <xf numFmtId="198" fontId="2" fillId="0" borderId="0" xfId="160" applyNumberFormat="1" applyFont="1" applyFill="1" applyBorder="1" applyAlignment="1" applyProtection="1" quotePrefix="1">
      <alignment horizontal="center"/>
      <protection/>
    </xf>
    <xf numFmtId="198" fontId="2" fillId="0" borderId="0" xfId="160" applyNumberFormat="1" applyFont="1" applyBorder="1" applyAlignment="1" applyProtection="1" quotePrefix="1">
      <alignment horizontal="center"/>
      <protection/>
    </xf>
    <xf numFmtId="39" fontId="3" fillId="0" borderId="0" xfId="51" applyNumberFormat="1" applyFont="1" applyBorder="1" applyAlignment="1">
      <alignment horizontal="center"/>
    </xf>
    <xf numFmtId="39" fontId="3" fillId="0" borderId="0" xfId="51" applyNumberFormat="1" applyFont="1" applyFill="1" applyBorder="1" applyAlignment="1">
      <alignment horizontal="center"/>
    </xf>
    <xf numFmtId="40" fontId="3" fillId="0" borderId="10" xfId="119" applyNumberFormat="1" applyFont="1" applyBorder="1" applyAlignment="1">
      <alignment horizontal="center"/>
      <protection/>
    </xf>
    <xf numFmtId="40" fontId="2" fillId="0" borderId="0" xfId="119" applyNumberFormat="1" applyFont="1" applyAlignment="1" quotePrefix="1">
      <alignment horizontal="center"/>
      <protection/>
    </xf>
    <xf numFmtId="39" fontId="3" fillId="0" borderId="10" xfId="51" applyNumberFormat="1" applyFont="1" applyBorder="1" applyAlignment="1">
      <alignment horizontal="center"/>
    </xf>
    <xf numFmtId="38" fontId="2" fillId="0" borderId="0" xfId="119" applyNumberFormat="1" applyFont="1" applyAlignment="1">
      <alignment horizontal="center"/>
      <protection/>
    </xf>
    <xf numFmtId="40" fontId="2" fillId="0" borderId="0" xfId="0" applyNumberFormat="1" applyFont="1" applyAlignment="1" quotePrefix="1">
      <alignment horizontal="center"/>
    </xf>
  </cellXfs>
  <cellStyles count="1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0 3" xfId="46"/>
    <cellStyle name="Comma 10 4" xfId="47"/>
    <cellStyle name="Comma 10 5" xfId="48"/>
    <cellStyle name="Comma 11" xfId="49"/>
    <cellStyle name="Comma 12" xfId="50"/>
    <cellStyle name="Comma 12 2" xfId="51"/>
    <cellStyle name="Comma 13" xfId="52"/>
    <cellStyle name="Comma 13 2" xfId="53"/>
    <cellStyle name="Comma 13 3" xfId="54"/>
    <cellStyle name="Comma 13 4" xfId="55"/>
    <cellStyle name="Comma 13 5" xfId="56"/>
    <cellStyle name="Comma 14" xfId="57"/>
    <cellStyle name="Comma 14 2" xfId="58"/>
    <cellStyle name="Comma 14 3" xfId="59"/>
    <cellStyle name="Comma 14 4" xfId="60"/>
    <cellStyle name="Comma 15" xfId="61"/>
    <cellStyle name="Comma 15 2" xfId="62"/>
    <cellStyle name="Comma 15 3" xfId="63"/>
    <cellStyle name="Comma 15 4" xfId="64"/>
    <cellStyle name="Comma 16" xfId="65"/>
    <cellStyle name="Comma 17" xfId="66"/>
    <cellStyle name="Comma 18" xfId="67"/>
    <cellStyle name="Comma 18 2" xfId="68"/>
    <cellStyle name="Comma 19" xfId="69"/>
    <cellStyle name="Comma 19 2" xfId="70"/>
    <cellStyle name="Comma 2" xfId="71"/>
    <cellStyle name="Comma 2 2" xfId="72"/>
    <cellStyle name="Comma 2 3" xfId="73"/>
    <cellStyle name="Comma 3" xfId="74"/>
    <cellStyle name="Comma 3 2" xfId="75"/>
    <cellStyle name="Comma 3 3" xfId="76"/>
    <cellStyle name="Comma 4" xfId="77"/>
    <cellStyle name="Comma 4 2" xfId="78"/>
    <cellStyle name="Comma 4 2 2" xfId="79"/>
    <cellStyle name="Comma 4 2 3" xfId="80"/>
    <cellStyle name="Comma 4 2 4" xfId="81"/>
    <cellStyle name="Comma 4 2 5" xfId="82"/>
    <cellStyle name="Comma 4 3" xfId="83"/>
    <cellStyle name="Comma 4 4" xfId="84"/>
    <cellStyle name="Comma 4 5" xfId="85"/>
    <cellStyle name="Comma 5" xfId="86"/>
    <cellStyle name="Comma 5 2" xfId="87"/>
    <cellStyle name="Comma 6" xfId="88"/>
    <cellStyle name="Comma 7" xfId="89"/>
    <cellStyle name="Comma 8" xfId="90"/>
    <cellStyle name="Comma 8 2" xfId="91"/>
    <cellStyle name="Comma 8 3" xfId="92"/>
    <cellStyle name="Comma 8 4" xfId="93"/>
    <cellStyle name="Comma 8 5" xfId="94"/>
    <cellStyle name="Comma 9" xfId="95"/>
    <cellStyle name="Comma_Book1 2" xfId="96"/>
    <cellStyle name="Comma_Book1 2 2 2 2" xfId="97"/>
    <cellStyle name="Comma_SPI-Dec'49t-3 2 2" xfId="98"/>
    <cellStyle name="Currency" xfId="99"/>
    <cellStyle name="Currency [0]" xfId="100"/>
    <cellStyle name="Currency [0] 2" xfId="101"/>
    <cellStyle name="Currency [0] 2 2" xfId="102"/>
    <cellStyle name="Currency [0] 2 3" xfId="103"/>
    <cellStyle name="Currency [0] 2 4" xfId="104"/>
    <cellStyle name="Currency [0] 3" xfId="105"/>
    <cellStyle name="Currency [0] 4" xfId="106"/>
    <cellStyle name="Explanatory Text" xfId="107"/>
    <cellStyle name="Followed Hyperlink" xfId="108"/>
    <cellStyle name="Good" xfId="109"/>
    <cellStyle name="Heading 1" xfId="110"/>
    <cellStyle name="Heading 2" xfId="111"/>
    <cellStyle name="Heading 3" xfId="112"/>
    <cellStyle name="Heading 4" xfId="113"/>
    <cellStyle name="Hyperlink" xfId="114"/>
    <cellStyle name="Input" xfId="115"/>
    <cellStyle name="Linked Cell" xfId="116"/>
    <cellStyle name="Neutral" xfId="117"/>
    <cellStyle name="Normal 2" xfId="118"/>
    <cellStyle name="Normal 2 2" xfId="119"/>
    <cellStyle name="Normal 2 3" xfId="120"/>
    <cellStyle name="Normal 3" xfId="121"/>
    <cellStyle name="Normal 3 2" xfId="122"/>
    <cellStyle name="Normal 3 2 2" xfId="123"/>
    <cellStyle name="Normal 3 2 3" xfId="124"/>
    <cellStyle name="Normal 3 2 4" xfId="125"/>
    <cellStyle name="Normal 3 2 5" xfId="126"/>
    <cellStyle name="Normal 3 2_SPI-Dec'50t-3" xfId="127"/>
    <cellStyle name="Normal 3 3" xfId="128"/>
    <cellStyle name="Normal 3 4" xfId="129"/>
    <cellStyle name="Normal 3 5" xfId="130"/>
    <cellStyle name="Normal 3_SPI-Dec'50t-3" xfId="131"/>
    <cellStyle name="Normal 4" xfId="132"/>
    <cellStyle name="Normal 5" xfId="133"/>
    <cellStyle name="Normal 5 2" xfId="134"/>
    <cellStyle name="Normal 5 3" xfId="135"/>
    <cellStyle name="Normal 5 4" xfId="136"/>
    <cellStyle name="Normal 5 5" xfId="137"/>
    <cellStyle name="Normal 6" xfId="138"/>
    <cellStyle name="Normal_Book1 2" xfId="139"/>
    <cellStyle name="Normal_Book1 2 2" xfId="140"/>
    <cellStyle name="Normal_C779A0245" xfId="141"/>
    <cellStyle name="Normal_SPI-Dec'49t-3 2 2" xfId="142"/>
    <cellStyle name="Normal_SPI-Dec'49t-3 2_Book3 2 2" xfId="143"/>
    <cellStyle name="Normal_SPI-Dec'49t-3 2_SPI_Jun_51t-3_Edit" xfId="144"/>
    <cellStyle name="Normal_SPI-Mar'48t-3 2" xfId="145"/>
    <cellStyle name="Note" xfId="146"/>
    <cellStyle name="Output" xfId="147"/>
    <cellStyle name="Percent" xfId="148"/>
    <cellStyle name="Percent 2" xfId="149"/>
    <cellStyle name="Title" xfId="150"/>
    <cellStyle name="Total" xfId="151"/>
    <cellStyle name="Warning Text" xfId="152"/>
    <cellStyle name="เครื่องหมายจุลภาค 2" xfId="153"/>
    <cellStyle name="เครื่องหมายจุลภาค 2 2" xfId="154"/>
    <cellStyle name="เครื่องหมายจุลภาค 3" xfId="155"/>
    <cellStyle name="เครื่องหมายจุลภาค 4" xfId="156"/>
    <cellStyle name="เครื่องหมายจุลภาค_Note new STD" xfId="157"/>
    <cellStyle name="เครื่องหมายจุลภาค_Note new STD 2" xfId="158"/>
    <cellStyle name="ปกติ 2 2" xfId="159"/>
    <cellStyle name="ปกติ_Sheet1" xfId="160"/>
    <cellStyle name="ปกติ_Sheet1_Note new STD" xfId="161"/>
    <cellStyle name="ปกติ_SPC-Dec'50-T3" xfId="162"/>
    <cellStyle name="ปกติ_SPC-Dec'50-T3_Note new STD"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94</xdr:row>
      <xdr:rowOff>304800</xdr:rowOff>
    </xdr:from>
    <xdr:to>
      <xdr:col>8</xdr:col>
      <xdr:colOff>171450</xdr:colOff>
      <xdr:row>97</xdr:row>
      <xdr:rowOff>295275</xdr:rowOff>
    </xdr:to>
    <xdr:sp>
      <xdr:nvSpPr>
        <xdr:cNvPr id="1" name="วงเล็บปีกกาขวา 1"/>
        <xdr:cNvSpPr>
          <a:spLocks/>
        </xdr:cNvSpPr>
      </xdr:nvSpPr>
      <xdr:spPr>
        <a:xfrm>
          <a:off x="4943475" y="29041725"/>
          <a:ext cx="247650" cy="93345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clientData/>
  </xdr:twoCellAnchor>
  <xdr:twoCellAnchor>
    <xdr:from>
      <xdr:col>7</xdr:col>
      <xdr:colOff>19050</xdr:colOff>
      <xdr:row>102</xdr:row>
      <xdr:rowOff>0</xdr:rowOff>
    </xdr:from>
    <xdr:to>
      <xdr:col>8</xdr:col>
      <xdr:colOff>161925</xdr:colOff>
      <xdr:row>104</xdr:row>
      <xdr:rowOff>0</xdr:rowOff>
    </xdr:to>
    <xdr:sp>
      <xdr:nvSpPr>
        <xdr:cNvPr id="2" name="วงเล็บปีกกาขวา 2"/>
        <xdr:cNvSpPr>
          <a:spLocks/>
        </xdr:cNvSpPr>
      </xdr:nvSpPr>
      <xdr:spPr>
        <a:xfrm>
          <a:off x="4953000" y="31251525"/>
          <a:ext cx="228600" cy="628650"/>
        </a:xfrm>
        <a:prstGeom prst="rightBrac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ordia New"/>
              <a:ea typeface="Cordia New"/>
              <a:cs typeface="Cordia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68"/>
  <sheetViews>
    <sheetView tabSelected="1" zoomScale="110" zoomScaleNormal="110" zoomScalePageLayoutView="0" workbookViewId="0" topLeftCell="A1">
      <selection activeCell="G8" sqref="G8"/>
    </sheetView>
  </sheetViews>
  <sheetFormatPr defaultColWidth="9.140625" defaultRowHeight="25.5" customHeight="1"/>
  <cols>
    <col min="1" max="3" width="9.140625" style="395" customWidth="1"/>
    <col min="4" max="4" width="9.140625" style="103" customWidth="1"/>
    <col min="5" max="5" width="9.140625" style="395" customWidth="1"/>
    <col min="6" max="6" width="10.8515625" style="395" customWidth="1"/>
    <col min="7" max="7" width="10.28125" style="395" customWidth="1"/>
    <col min="8" max="8" width="17.421875" style="395" bestFit="1" customWidth="1"/>
    <col min="9" max="9" width="2.7109375" style="395" customWidth="1"/>
    <col min="10" max="10" width="17.421875" style="395" customWidth="1"/>
    <col min="11" max="11" width="3.140625" style="395" customWidth="1"/>
    <col min="12" max="12" width="2.28125" style="395" customWidth="1"/>
    <col min="13" max="16384" width="9.140625" style="395" customWidth="1"/>
  </cols>
  <sheetData>
    <row r="1" spans="1:12" s="394" customFormat="1" ht="27.75" customHeight="1">
      <c r="A1" s="671" t="s">
        <v>315</v>
      </c>
      <c r="B1" s="671"/>
      <c r="C1" s="671"/>
      <c r="D1" s="671"/>
      <c r="E1" s="671"/>
      <c r="F1" s="671"/>
      <c r="G1" s="671"/>
      <c r="H1" s="671"/>
      <c r="I1" s="671"/>
      <c r="J1" s="671"/>
      <c r="K1" s="393"/>
      <c r="L1" s="393"/>
    </row>
    <row r="2" spans="1:12" s="394" customFormat="1" ht="27.75" customHeight="1">
      <c r="A2" s="671" t="s">
        <v>316</v>
      </c>
      <c r="B2" s="671"/>
      <c r="C2" s="671"/>
      <c r="D2" s="671"/>
      <c r="E2" s="671"/>
      <c r="F2" s="671"/>
      <c r="G2" s="671"/>
      <c r="H2" s="671"/>
      <c r="I2" s="671"/>
      <c r="J2" s="671"/>
      <c r="K2" s="393"/>
      <c r="L2" s="393"/>
    </row>
    <row r="3" spans="1:12" s="394" customFormat="1" ht="27.75" customHeight="1">
      <c r="A3" s="671" t="s">
        <v>866</v>
      </c>
      <c r="B3" s="671"/>
      <c r="C3" s="671"/>
      <c r="D3" s="671"/>
      <c r="E3" s="671"/>
      <c r="F3" s="671"/>
      <c r="G3" s="671"/>
      <c r="H3" s="671"/>
      <c r="I3" s="671"/>
      <c r="J3" s="671"/>
      <c r="K3" s="449"/>
      <c r="L3" s="449"/>
    </row>
    <row r="4" spans="1:12" s="394" customFormat="1" ht="27.75" customHeight="1">
      <c r="A4" s="671" t="s">
        <v>600</v>
      </c>
      <c r="B4" s="671"/>
      <c r="C4" s="671"/>
      <c r="D4" s="671"/>
      <c r="E4" s="671"/>
      <c r="F4" s="671"/>
      <c r="G4" s="671"/>
      <c r="H4" s="671"/>
      <c r="I4" s="671"/>
      <c r="J4" s="671"/>
      <c r="K4" s="393"/>
      <c r="L4" s="393"/>
    </row>
    <row r="5" spans="1:10" ht="27.75" customHeight="1">
      <c r="A5" s="671"/>
      <c r="B5" s="671"/>
      <c r="C5" s="671"/>
      <c r="D5" s="671"/>
      <c r="E5" s="671"/>
      <c r="F5" s="671"/>
      <c r="G5" s="671"/>
      <c r="H5" s="671"/>
      <c r="I5" s="671"/>
      <c r="J5" s="671"/>
    </row>
    <row r="6" spans="1:5" s="7" customFormat="1" ht="27.75" customHeight="1">
      <c r="A6" s="396" t="s">
        <v>503</v>
      </c>
      <c r="B6" s="397"/>
      <c r="C6" s="103"/>
      <c r="D6" s="6"/>
      <c r="E6" s="6"/>
    </row>
    <row r="7" spans="1:5" s="7" customFormat="1" ht="27.75" customHeight="1">
      <c r="A7" s="5" t="s">
        <v>71</v>
      </c>
      <c r="B7" s="397"/>
      <c r="C7" s="103"/>
      <c r="D7" s="6"/>
      <c r="E7" s="6"/>
    </row>
    <row r="8" spans="1:5" s="7" customFormat="1" ht="27.75" customHeight="1">
      <c r="A8" s="397" t="s">
        <v>185</v>
      </c>
      <c r="B8" s="397"/>
      <c r="C8" s="103"/>
      <c r="D8" s="6"/>
      <c r="E8" s="6"/>
    </row>
    <row r="9" spans="2:5" s="7" customFormat="1" ht="27.75" customHeight="1">
      <c r="B9" s="397" t="s">
        <v>69</v>
      </c>
      <c r="C9" s="103"/>
      <c r="D9" s="6"/>
      <c r="E9" s="6"/>
    </row>
    <row r="10" spans="2:5" s="7" customFormat="1" ht="27.75" customHeight="1">
      <c r="B10" s="397" t="s">
        <v>126</v>
      </c>
      <c r="C10" s="103"/>
      <c r="D10" s="6"/>
      <c r="E10" s="6"/>
    </row>
    <row r="11" spans="2:5" s="7" customFormat="1" ht="27.75" customHeight="1">
      <c r="B11" s="397" t="s">
        <v>70</v>
      </c>
      <c r="C11" s="103"/>
      <c r="D11" s="6"/>
      <c r="E11" s="6"/>
    </row>
    <row r="12" spans="2:5" s="7" customFormat="1" ht="27.75" customHeight="1">
      <c r="B12" s="397" t="s">
        <v>127</v>
      </c>
      <c r="C12" s="103"/>
      <c r="D12" s="6"/>
      <c r="E12" s="6"/>
    </row>
    <row r="13" spans="2:5" s="401" customFormat="1" ht="27.75" customHeight="1">
      <c r="B13" s="398" t="s">
        <v>128</v>
      </c>
      <c r="C13" s="399"/>
      <c r="D13" s="400"/>
      <c r="E13" s="400"/>
    </row>
    <row r="14" spans="1:10" s="7" customFormat="1" ht="27.75" customHeight="1">
      <c r="A14" s="5" t="s">
        <v>75</v>
      </c>
      <c r="B14" s="397"/>
      <c r="C14" s="103"/>
      <c r="D14" s="6"/>
      <c r="E14" s="6"/>
      <c r="J14" s="401"/>
    </row>
    <row r="15" spans="1:6" s="7" customFormat="1" ht="27.75" customHeight="1">
      <c r="A15" s="433" t="s">
        <v>41</v>
      </c>
      <c r="B15" s="398"/>
      <c r="C15" s="399"/>
      <c r="D15" s="400"/>
      <c r="E15" s="400"/>
      <c r="F15" s="401"/>
    </row>
    <row r="16" spans="1:7" s="7" customFormat="1" ht="27.75" customHeight="1">
      <c r="A16" s="8"/>
      <c r="B16" s="8"/>
      <c r="C16" s="8"/>
      <c r="D16" s="8"/>
      <c r="E16" s="8"/>
      <c r="F16" s="8"/>
      <c r="G16" s="8"/>
    </row>
    <row r="17" spans="1:9" s="156" customFormat="1" ht="27.75" customHeight="1">
      <c r="A17" s="155" t="s">
        <v>703</v>
      </c>
      <c r="B17" s="155"/>
      <c r="C17" s="402"/>
      <c r="D17" s="402"/>
      <c r="E17" s="402"/>
      <c r="F17" s="402"/>
      <c r="G17" s="402"/>
      <c r="H17" s="402"/>
      <c r="I17" s="402"/>
    </row>
    <row r="18" spans="1:9" s="156" customFormat="1" ht="27.75" customHeight="1">
      <c r="A18" s="426" t="s">
        <v>704</v>
      </c>
      <c r="B18" s="427"/>
      <c r="C18" s="402"/>
      <c r="D18" s="402"/>
      <c r="E18" s="402"/>
      <c r="F18" s="402"/>
      <c r="G18" s="402"/>
      <c r="H18" s="402"/>
      <c r="I18" s="402"/>
    </row>
    <row r="19" s="44" customFormat="1" ht="27.75" customHeight="1">
      <c r="A19" s="44" t="s">
        <v>705</v>
      </c>
    </row>
    <row r="20" s="44" customFormat="1" ht="27.75" customHeight="1">
      <c r="A20" s="44" t="s">
        <v>706</v>
      </c>
    </row>
    <row r="21" s="44" customFormat="1" ht="27.75" customHeight="1">
      <c r="A21" s="44" t="s">
        <v>707</v>
      </c>
    </row>
    <row r="22" spans="1:4" s="428" customFormat="1" ht="27.75" customHeight="1">
      <c r="A22" s="429" t="s">
        <v>708</v>
      </c>
      <c r="C22" s="429"/>
      <c r="D22" s="429"/>
    </row>
    <row r="23" spans="1:4" s="428" customFormat="1" ht="27.75" customHeight="1">
      <c r="A23" s="430" t="s">
        <v>709</v>
      </c>
      <c r="C23" s="429"/>
      <c r="D23" s="429"/>
    </row>
    <row r="24" spans="1:4" s="428" customFormat="1" ht="27.75" customHeight="1">
      <c r="A24" s="430" t="s">
        <v>710</v>
      </c>
      <c r="C24" s="429"/>
      <c r="D24" s="429"/>
    </row>
    <row r="25" spans="1:4" s="428" customFormat="1" ht="27.75" customHeight="1">
      <c r="A25" s="430" t="s">
        <v>711</v>
      </c>
      <c r="C25" s="429"/>
      <c r="D25" s="429"/>
    </row>
    <row r="26" spans="1:4" s="428" customFormat="1" ht="27.75" customHeight="1">
      <c r="A26" s="430" t="s">
        <v>712</v>
      </c>
      <c r="C26" s="429"/>
      <c r="D26" s="429"/>
    </row>
    <row r="27" spans="1:4" s="428" customFormat="1" ht="27.75" customHeight="1">
      <c r="A27" s="430" t="s">
        <v>713</v>
      </c>
      <c r="C27" s="429"/>
      <c r="D27" s="429"/>
    </row>
    <row r="28" spans="1:4" s="428" customFormat="1" ht="27.75" customHeight="1">
      <c r="A28" s="430"/>
      <c r="C28" s="429"/>
      <c r="D28" s="429"/>
    </row>
    <row r="29" spans="1:4" s="428" customFormat="1" ht="27.75" customHeight="1">
      <c r="A29" s="430"/>
      <c r="C29" s="429"/>
      <c r="D29" s="429"/>
    </row>
    <row r="30" spans="1:4" s="428" customFormat="1" ht="27.75" customHeight="1">
      <c r="A30" s="430"/>
      <c r="C30" s="429"/>
      <c r="D30" s="429"/>
    </row>
    <row r="31" spans="1:4" s="428" customFormat="1" ht="27.75" customHeight="1">
      <c r="A31" s="430"/>
      <c r="C31" s="429"/>
      <c r="D31" s="429"/>
    </row>
    <row r="32" spans="1:4" s="428" customFormat="1" ht="23.25">
      <c r="A32" s="430"/>
      <c r="C32" s="429"/>
      <c r="D32" s="429"/>
    </row>
    <row r="33" spans="1:11" s="7" customFormat="1" ht="22.5" customHeight="1">
      <c r="A33" s="672" t="s">
        <v>580</v>
      </c>
      <c r="B33" s="673"/>
      <c r="C33" s="673"/>
      <c r="D33" s="673"/>
      <c r="E33" s="673"/>
      <c r="F33" s="673"/>
      <c r="G33" s="673"/>
      <c r="H33" s="673"/>
      <c r="I33" s="673"/>
      <c r="J33" s="673"/>
      <c r="K33" s="290"/>
    </row>
    <row r="34" spans="1:5" s="7" customFormat="1" ht="22.5" customHeight="1">
      <c r="A34" s="5"/>
      <c r="B34" s="5"/>
      <c r="C34" s="103"/>
      <c r="D34" s="6"/>
      <c r="E34" s="6"/>
    </row>
    <row r="35" spans="1:5" s="7" customFormat="1" ht="21.75" customHeight="1">
      <c r="A35" s="155" t="s">
        <v>714</v>
      </c>
      <c r="B35" s="5"/>
      <c r="C35" s="103"/>
      <c r="D35" s="6"/>
      <c r="E35" s="6"/>
    </row>
    <row r="36" spans="1:10" s="428" customFormat="1" ht="21.75" customHeight="1">
      <c r="A36" s="426" t="s">
        <v>715</v>
      </c>
      <c r="B36" s="643"/>
      <c r="C36" s="644"/>
      <c r="D36" s="644"/>
      <c r="E36" s="643"/>
      <c r="F36" s="643"/>
      <c r="G36" s="643"/>
      <c r="H36" s="643"/>
      <c r="I36" s="643"/>
      <c r="J36" s="643"/>
    </row>
    <row r="37" spans="1:10" s="44" customFormat="1" ht="21.75" customHeight="1">
      <c r="A37" s="44" t="s">
        <v>717</v>
      </c>
      <c r="F37" s="411"/>
      <c r="G37" s="411"/>
      <c r="H37" s="412"/>
      <c r="J37" s="412"/>
    </row>
    <row r="38" spans="1:10" s="44" customFormat="1" ht="21.75" customHeight="1">
      <c r="A38" s="44" t="s">
        <v>716</v>
      </c>
      <c r="B38" s="157"/>
      <c r="F38" s="411"/>
      <c r="G38" s="411"/>
      <c r="H38" s="412"/>
      <c r="J38" s="412"/>
    </row>
    <row r="39" spans="2:10" s="44" customFormat="1" ht="21.75" customHeight="1">
      <c r="B39" s="157"/>
      <c r="F39" s="411"/>
      <c r="G39" s="411"/>
      <c r="H39" s="412"/>
      <c r="J39" s="412"/>
    </row>
    <row r="40" spans="1:8" s="403" customFormat="1" ht="21.75" customHeight="1">
      <c r="A40" s="403" t="s">
        <v>187</v>
      </c>
      <c r="B40" s="404"/>
      <c r="C40" s="157"/>
      <c r="D40" s="157"/>
      <c r="E40" s="157"/>
      <c r="F40" s="405"/>
      <c r="G40" s="405"/>
      <c r="H40" s="405" t="s">
        <v>564</v>
      </c>
    </row>
    <row r="41" spans="1:10" s="403" customFormat="1" ht="21.75" customHeight="1">
      <c r="A41" s="157" t="s">
        <v>565</v>
      </c>
      <c r="B41" s="157"/>
      <c r="C41" s="157"/>
      <c r="D41" s="157"/>
      <c r="E41" s="157"/>
      <c r="F41" s="157" t="s">
        <v>566</v>
      </c>
      <c r="G41" s="157"/>
      <c r="J41" s="407"/>
    </row>
    <row r="42" spans="1:10" s="403" customFormat="1" ht="21.75" customHeight="1">
      <c r="A42" s="157" t="s">
        <v>857</v>
      </c>
      <c r="B42" s="157"/>
      <c r="C42" s="157"/>
      <c r="D42" s="157"/>
      <c r="F42" s="406" t="s">
        <v>567</v>
      </c>
      <c r="G42" s="406"/>
      <c r="J42" s="407"/>
    </row>
    <row r="43" spans="1:10" s="403" customFormat="1" ht="21.75" customHeight="1">
      <c r="A43" s="157"/>
      <c r="B43" s="157"/>
      <c r="C43" s="157"/>
      <c r="D43" s="157"/>
      <c r="F43" s="406" t="s">
        <v>582</v>
      </c>
      <c r="G43" s="406"/>
      <c r="J43" s="407"/>
    </row>
    <row r="44" spans="1:10" s="403" customFormat="1" ht="21.75" customHeight="1">
      <c r="A44" s="157" t="s">
        <v>568</v>
      </c>
      <c r="B44" s="157"/>
      <c r="C44" s="408"/>
      <c r="D44" s="408"/>
      <c r="F44" s="406" t="s">
        <v>569</v>
      </c>
      <c r="G44" s="406"/>
      <c r="J44" s="407"/>
    </row>
    <row r="45" spans="1:10" s="403" customFormat="1" ht="21.75" customHeight="1">
      <c r="A45" s="157" t="s">
        <v>718</v>
      </c>
      <c r="B45" s="157"/>
      <c r="C45" s="408"/>
      <c r="D45" s="408"/>
      <c r="F45" s="406" t="s">
        <v>719</v>
      </c>
      <c r="G45" s="406"/>
      <c r="J45" s="407"/>
    </row>
    <row r="46" spans="1:10" s="403" customFormat="1" ht="21.75" customHeight="1">
      <c r="A46" s="157" t="s">
        <v>570</v>
      </c>
      <c r="B46" s="408"/>
      <c r="C46" s="408"/>
      <c r="D46" s="408"/>
      <c r="F46" s="406" t="s">
        <v>571</v>
      </c>
      <c r="G46" s="406"/>
      <c r="J46" s="407"/>
    </row>
    <row r="47" spans="1:10" s="403" customFormat="1" ht="21.75" customHeight="1">
      <c r="A47" s="157"/>
      <c r="B47" s="408"/>
      <c r="C47" s="408"/>
      <c r="D47" s="408"/>
      <c r="F47" s="406" t="s">
        <v>583</v>
      </c>
      <c r="G47" s="406"/>
      <c r="J47" s="407"/>
    </row>
    <row r="48" spans="1:10" s="403" customFormat="1" ht="21.75" customHeight="1">
      <c r="A48" s="157" t="s">
        <v>572</v>
      </c>
      <c r="B48" s="408"/>
      <c r="C48" s="408"/>
      <c r="D48" s="408"/>
      <c r="F48" s="406" t="s">
        <v>573</v>
      </c>
      <c r="G48" s="406"/>
      <c r="J48" s="407"/>
    </row>
    <row r="49" spans="1:7" s="44" customFormat="1" ht="21.75" customHeight="1">
      <c r="A49" s="157" t="s">
        <v>574</v>
      </c>
      <c r="B49" s="409"/>
      <c r="C49" s="409"/>
      <c r="D49" s="409"/>
      <c r="F49" s="406" t="s">
        <v>575</v>
      </c>
      <c r="G49" s="406"/>
    </row>
    <row r="50" spans="1:7" s="44" customFormat="1" ht="21.75" customHeight="1">
      <c r="A50" s="410"/>
      <c r="F50" s="406" t="s">
        <v>581</v>
      </c>
      <c r="G50" s="406"/>
    </row>
    <row r="51" spans="2:10" s="44" customFormat="1" ht="21.75" customHeight="1">
      <c r="B51" s="44" t="s">
        <v>720</v>
      </c>
      <c r="F51" s="411"/>
      <c r="G51" s="411"/>
      <c r="H51" s="412"/>
      <c r="J51" s="412"/>
    </row>
    <row r="52" spans="1:10" s="44" customFormat="1" ht="21.75" customHeight="1">
      <c r="A52" s="44" t="s">
        <v>76</v>
      </c>
      <c r="B52" s="157"/>
      <c r="F52" s="411"/>
      <c r="G52" s="411"/>
      <c r="H52" s="412"/>
      <c r="J52" s="412"/>
    </row>
    <row r="53" spans="2:10" s="44" customFormat="1" ht="21.75" customHeight="1">
      <c r="B53" s="157"/>
      <c r="F53" s="411"/>
      <c r="G53" s="411"/>
      <c r="H53" s="412"/>
      <c r="J53" s="412"/>
    </row>
    <row r="54" spans="1:10" s="158" customFormat="1" ht="21.75" customHeight="1">
      <c r="A54" s="155" t="s">
        <v>721</v>
      </c>
      <c r="H54" s="159"/>
      <c r="J54" s="329"/>
    </row>
    <row r="55" spans="1:11" s="44" customFormat="1" ht="21.75" customHeight="1">
      <c r="A55" s="157"/>
      <c r="B55" s="44" t="s">
        <v>818</v>
      </c>
      <c r="F55" s="411"/>
      <c r="G55" s="411"/>
      <c r="K55" s="281"/>
    </row>
    <row r="56" spans="1:10" s="44" customFormat="1" ht="21.75" customHeight="1">
      <c r="A56" s="157" t="s">
        <v>819</v>
      </c>
      <c r="J56" s="281"/>
    </row>
    <row r="58" spans="1:11" s="286" customFormat="1" ht="24" customHeight="1">
      <c r="A58" s="12" t="s">
        <v>722</v>
      </c>
      <c r="B58" s="13"/>
      <c r="C58" s="13"/>
      <c r="D58" s="13"/>
      <c r="E58" s="13"/>
      <c r="F58" s="13"/>
      <c r="G58" s="104"/>
      <c r="H58" s="104"/>
      <c r="I58" s="16"/>
      <c r="J58" s="16"/>
      <c r="K58" s="16"/>
    </row>
    <row r="59" spans="2:11" s="286" customFormat="1" ht="24" customHeight="1">
      <c r="B59" s="13" t="s">
        <v>584</v>
      </c>
      <c r="C59" s="13"/>
      <c r="D59" s="13"/>
      <c r="E59" s="13"/>
      <c r="F59" s="13"/>
      <c r="G59" s="104"/>
      <c r="H59" s="104"/>
      <c r="I59" s="16"/>
      <c r="J59" s="16"/>
      <c r="K59" s="16"/>
    </row>
    <row r="60" spans="1:10" s="286" customFormat="1" ht="24" customHeight="1">
      <c r="A60" s="13"/>
      <c r="B60" s="13"/>
      <c r="C60" s="13"/>
      <c r="D60" s="13"/>
      <c r="E60" s="13"/>
      <c r="F60" s="13"/>
      <c r="G60" s="104"/>
      <c r="H60" s="16"/>
      <c r="I60" s="16"/>
      <c r="J60" s="20" t="s">
        <v>412</v>
      </c>
    </row>
    <row r="61" spans="1:10" s="286" customFormat="1" ht="24" customHeight="1">
      <c r="A61" s="13"/>
      <c r="B61" s="13"/>
      <c r="C61" s="13"/>
      <c r="D61" s="13"/>
      <c r="E61" s="13"/>
      <c r="F61" s="13"/>
      <c r="G61" s="104"/>
      <c r="I61" s="17" t="s">
        <v>385</v>
      </c>
      <c r="J61" s="17"/>
    </row>
    <row r="62" spans="1:10" s="286" customFormat="1" ht="24" customHeight="1">
      <c r="A62" s="13"/>
      <c r="B62" s="13"/>
      <c r="C62" s="13"/>
      <c r="D62" s="13"/>
      <c r="E62" s="13"/>
      <c r="F62" s="13"/>
      <c r="G62" s="104"/>
      <c r="H62" s="18"/>
      <c r="I62" s="19" t="s">
        <v>815</v>
      </c>
      <c r="J62" s="287"/>
    </row>
    <row r="63" spans="7:10" s="283" customFormat="1" ht="24" customHeight="1">
      <c r="G63" s="104"/>
      <c r="H63" s="289" t="s">
        <v>601</v>
      </c>
      <c r="J63" s="577" t="s">
        <v>19</v>
      </c>
    </row>
    <row r="64" spans="2:10" s="283" customFormat="1" ht="24" customHeight="1">
      <c r="B64" s="283" t="s">
        <v>585</v>
      </c>
      <c r="G64" s="104"/>
      <c r="H64" s="591">
        <v>1464026.49</v>
      </c>
      <c r="I64" s="460"/>
      <c r="J64" s="591">
        <v>1746438.96</v>
      </c>
    </row>
    <row r="65" spans="2:10" s="283" customFormat="1" ht="24" customHeight="1">
      <c r="B65" s="283" t="s">
        <v>586</v>
      </c>
      <c r="G65" s="104"/>
      <c r="H65" s="591">
        <v>550377.77</v>
      </c>
      <c r="I65" s="460"/>
      <c r="J65" s="591">
        <v>1343342.68</v>
      </c>
    </row>
    <row r="66" spans="2:10" s="283" customFormat="1" ht="24" customHeight="1">
      <c r="B66" s="283" t="s">
        <v>587</v>
      </c>
      <c r="G66" s="104"/>
      <c r="H66" s="592">
        <v>46875833.97</v>
      </c>
      <c r="I66" s="460"/>
      <c r="J66" s="592">
        <v>59033645.82</v>
      </c>
    </row>
    <row r="67" spans="3:10" s="283" customFormat="1" ht="24" customHeight="1" thickBot="1">
      <c r="C67" s="283" t="s">
        <v>367</v>
      </c>
      <c r="G67" s="104"/>
      <c r="H67" s="462">
        <f>SUM(H64:H66)</f>
        <v>48890238.23</v>
      </c>
      <c r="I67" s="461"/>
      <c r="J67" s="462">
        <f>SUM(J64:J66)</f>
        <v>62123427.46</v>
      </c>
    </row>
    <row r="68" spans="7:10" s="283" customFormat="1" ht="24" customHeight="1" thickTop="1">
      <c r="G68" s="104"/>
      <c r="H68" s="584"/>
      <c r="I68" s="461"/>
      <c r="J68" s="584"/>
    </row>
  </sheetData>
  <sheetProtection/>
  <mergeCells count="6">
    <mergeCell ref="A1:J1"/>
    <mergeCell ref="A2:J2"/>
    <mergeCell ref="A3:J3"/>
    <mergeCell ref="A4:J4"/>
    <mergeCell ref="A5:J5"/>
    <mergeCell ref="A33:J33"/>
  </mergeCells>
  <printOptions/>
  <pageMargins left="0.75" right="0.2755905511811024" top="0.64" bottom="0.53" header="0.27" footer="0.2755905511811024"/>
  <pageSetup horizontalDpi="600" verticalDpi="600" orientation="portrait" paperSize="9" scale="90" r:id="rId1"/>
</worksheet>
</file>

<file path=xl/worksheets/sheet10.xml><?xml version="1.0" encoding="utf-8"?>
<worksheet xmlns="http://schemas.openxmlformats.org/spreadsheetml/2006/main" xmlns:r="http://schemas.openxmlformats.org/officeDocument/2006/relationships">
  <dimension ref="A1:N114"/>
  <sheetViews>
    <sheetView zoomScaleSheetLayoutView="90" zoomScalePageLayoutView="0" workbookViewId="0" topLeftCell="A100">
      <selection activeCell="G7" sqref="G7"/>
    </sheetView>
  </sheetViews>
  <sheetFormatPr defaultColWidth="9.140625" defaultRowHeight="27" customHeight="1"/>
  <cols>
    <col min="1" max="1" width="7.7109375" style="256" customWidth="1"/>
    <col min="2" max="3" width="9.140625" style="256" customWidth="1"/>
    <col min="4" max="4" width="12.00390625" style="256" customWidth="1"/>
    <col min="5" max="5" width="17.140625" style="256" customWidth="1"/>
    <col min="6" max="6" width="0.9921875" style="256" customWidth="1"/>
    <col min="7" max="7" width="17.8515625" style="256" customWidth="1"/>
    <col min="8" max="8" width="1.28515625" style="256" customWidth="1"/>
    <col min="9" max="9" width="17.28125" style="256" customWidth="1"/>
    <col min="10" max="10" width="0.9921875" style="256" customWidth="1"/>
    <col min="11" max="11" width="17.00390625" style="256" customWidth="1"/>
    <col min="12" max="12" width="13.28125" style="256" customWidth="1"/>
    <col min="13" max="13" width="2.28125" style="256" customWidth="1"/>
    <col min="14" max="16384" width="9.140625" style="256" customWidth="1"/>
  </cols>
  <sheetData>
    <row r="1" spans="1:12" ht="30" customHeight="1">
      <c r="A1" s="691" t="s">
        <v>210</v>
      </c>
      <c r="B1" s="691"/>
      <c r="C1" s="691"/>
      <c r="D1" s="691"/>
      <c r="E1" s="691"/>
      <c r="F1" s="691"/>
      <c r="G1" s="691"/>
      <c r="H1" s="691"/>
      <c r="I1" s="691"/>
      <c r="J1" s="691"/>
      <c r="K1" s="691"/>
      <c r="L1" s="691"/>
    </row>
    <row r="2" spans="1:12" ht="30" customHeight="1">
      <c r="A2" s="255"/>
      <c r="B2" s="255"/>
      <c r="C2" s="255"/>
      <c r="D2" s="255"/>
      <c r="E2" s="255"/>
      <c r="F2" s="255"/>
      <c r="G2" s="255"/>
      <c r="H2" s="255"/>
      <c r="I2" s="255"/>
      <c r="J2" s="255"/>
      <c r="K2" s="255"/>
      <c r="L2" s="255"/>
    </row>
    <row r="3" ht="30" customHeight="1">
      <c r="A3" s="257" t="s">
        <v>787</v>
      </c>
    </row>
    <row r="4" spans="1:2" ht="30" customHeight="1">
      <c r="A4" s="256" t="s">
        <v>439</v>
      </c>
      <c r="B4" s="256" t="s">
        <v>117</v>
      </c>
    </row>
    <row r="5" ht="30" customHeight="1">
      <c r="A5" s="256" t="s">
        <v>118</v>
      </c>
    </row>
    <row r="6" spans="2:11" ht="30" customHeight="1">
      <c r="B6" s="209" t="s">
        <v>865</v>
      </c>
      <c r="C6" s="209"/>
      <c r="D6" s="209"/>
      <c r="E6" s="209"/>
      <c r="F6" s="209"/>
      <c r="G6" s="209"/>
      <c r="H6" s="209"/>
      <c r="I6" s="209"/>
      <c r="J6" s="209"/>
      <c r="K6" s="209"/>
    </row>
    <row r="7" ht="15.75" customHeight="1">
      <c r="A7" s="256" t="s">
        <v>103</v>
      </c>
    </row>
    <row r="8" spans="5:12" ht="30" customHeight="1">
      <c r="E8" s="53"/>
      <c r="F8" s="53"/>
      <c r="G8" s="53"/>
      <c r="H8" s="258"/>
      <c r="I8" s="53"/>
      <c r="J8" s="258"/>
      <c r="K8" s="259" t="s">
        <v>412</v>
      </c>
      <c r="L8" s="258"/>
    </row>
    <row r="9" spans="5:12" ht="30" customHeight="1">
      <c r="E9" s="260"/>
      <c r="F9" s="260"/>
      <c r="G9" s="260"/>
      <c r="H9" s="258"/>
      <c r="I9" s="688" t="s">
        <v>225</v>
      </c>
      <c r="J9" s="688"/>
      <c r="K9" s="688"/>
      <c r="L9" s="258"/>
    </row>
    <row r="10" spans="5:12" ht="30" customHeight="1">
      <c r="E10" s="260"/>
      <c r="F10" s="260"/>
      <c r="G10" s="260"/>
      <c r="H10" s="258"/>
      <c r="I10" s="261"/>
      <c r="J10" s="261" t="s">
        <v>195</v>
      </c>
      <c r="K10" s="261"/>
      <c r="L10" s="258"/>
    </row>
    <row r="11" spans="5:12" ht="30" customHeight="1">
      <c r="E11" s="261"/>
      <c r="F11" s="261"/>
      <c r="G11" s="261"/>
      <c r="H11" s="258"/>
      <c r="I11" s="692" t="s">
        <v>193</v>
      </c>
      <c r="J11" s="692"/>
      <c r="K11" s="692"/>
      <c r="L11" s="258"/>
    </row>
    <row r="12" spans="1:12" s="258" customFormat="1" ht="30" customHeight="1">
      <c r="A12" s="257" t="s">
        <v>238</v>
      </c>
      <c r="B12" s="144"/>
      <c r="C12" s="144"/>
      <c r="D12" s="144"/>
      <c r="E12" s="147"/>
      <c r="F12" s="148"/>
      <c r="G12" s="147"/>
      <c r="H12" s="263"/>
      <c r="I12" s="636" t="s">
        <v>601</v>
      </c>
      <c r="J12" s="265"/>
      <c r="K12" s="636" t="s">
        <v>19</v>
      </c>
      <c r="L12" s="263"/>
    </row>
    <row r="13" spans="2:12" ht="30" customHeight="1">
      <c r="B13" s="209" t="s">
        <v>852</v>
      </c>
      <c r="E13" s="266"/>
      <c r="F13" s="267"/>
      <c r="G13" s="267"/>
      <c r="H13" s="267"/>
      <c r="I13" s="558">
        <v>423946185.54</v>
      </c>
      <c r="J13" s="267"/>
      <c r="K13" s="558">
        <v>348602477.2</v>
      </c>
      <c r="L13" s="267"/>
    </row>
    <row r="14" spans="2:12" ht="30" customHeight="1">
      <c r="B14" s="256" t="s">
        <v>853</v>
      </c>
      <c r="E14" s="266"/>
      <c r="F14" s="267"/>
      <c r="G14" s="267"/>
      <c r="H14" s="267"/>
      <c r="I14" s="558">
        <v>206194138.31</v>
      </c>
      <c r="J14" s="267"/>
      <c r="K14" s="558">
        <v>219030029.45</v>
      </c>
      <c r="L14" s="267"/>
    </row>
    <row r="15" spans="2:12" s="209" customFormat="1" ht="30" customHeight="1">
      <c r="B15" s="209" t="s">
        <v>168</v>
      </c>
      <c r="E15" s="267"/>
      <c r="F15" s="267"/>
      <c r="G15" s="267"/>
      <c r="H15" s="267"/>
      <c r="I15" s="558">
        <v>43361014.35</v>
      </c>
      <c r="J15" s="267"/>
      <c r="K15" s="558">
        <v>36175506.7</v>
      </c>
      <c r="L15" s="267"/>
    </row>
    <row r="16" spans="5:12" s="209" customFormat="1" ht="21" customHeight="1">
      <c r="E16" s="267"/>
      <c r="F16" s="267"/>
      <c r="G16" s="267"/>
      <c r="H16" s="267"/>
      <c r="I16" s="267"/>
      <c r="J16" s="267"/>
      <c r="K16" s="267"/>
      <c r="L16" s="267"/>
    </row>
    <row r="17" spans="5:12" ht="22.5" customHeight="1">
      <c r="E17" s="53"/>
      <c r="F17" s="53"/>
      <c r="G17" s="259"/>
      <c r="H17" s="258"/>
      <c r="I17" s="53"/>
      <c r="J17" s="53"/>
      <c r="K17" s="259" t="s">
        <v>412</v>
      </c>
      <c r="L17" s="258"/>
    </row>
    <row r="18" spans="5:12" ht="22.5" customHeight="1">
      <c r="E18" s="688" t="s">
        <v>159</v>
      </c>
      <c r="F18" s="688"/>
      <c r="G18" s="688"/>
      <c r="H18" s="456"/>
      <c r="I18" s="609"/>
      <c r="J18" s="609"/>
      <c r="K18" s="609"/>
      <c r="L18" s="258"/>
    </row>
    <row r="19" spans="5:12" ht="22.5" customHeight="1">
      <c r="E19" s="688" t="s">
        <v>167</v>
      </c>
      <c r="F19" s="688"/>
      <c r="G19" s="688"/>
      <c r="H19" s="456"/>
      <c r="I19" s="609"/>
      <c r="J19" s="609"/>
      <c r="K19" s="609"/>
      <c r="L19" s="258"/>
    </row>
    <row r="20" spans="5:12" ht="22.5" customHeight="1">
      <c r="E20" s="688" t="s">
        <v>791</v>
      </c>
      <c r="F20" s="688"/>
      <c r="G20" s="688"/>
      <c r="H20" s="456"/>
      <c r="I20" s="609"/>
      <c r="J20" s="609"/>
      <c r="K20" s="609"/>
      <c r="L20" s="258"/>
    </row>
    <row r="21" spans="5:12" ht="22.5" customHeight="1">
      <c r="E21" s="610"/>
      <c r="F21" s="610" t="s">
        <v>186</v>
      </c>
      <c r="G21" s="610"/>
      <c r="H21" s="258"/>
      <c r="I21" s="690" t="s">
        <v>508</v>
      </c>
      <c r="J21" s="690"/>
      <c r="K21" s="690"/>
      <c r="L21" s="258"/>
    </row>
    <row r="22" spans="1:12" s="258" customFormat="1" ht="22.5" customHeight="1">
      <c r="A22" s="262"/>
      <c r="B22" s="144"/>
      <c r="C22" s="144"/>
      <c r="D22" s="144"/>
      <c r="E22" s="264" t="s">
        <v>601</v>
      </c>
      <c r="F22" s="265"/>
      <c r="G22" s="264" t="s">
        <v>602</v>
      </c>
      <c r="H22" s="263"/>
      <c r="L22" s="263"/>
    </row>
    <row r="23" spans="1:12" ht="22.5" customHeight="1">
      <c r="A23" s="257" t="s">
        <v>509</v>
      </c>
      <c r="E23" s="268"/>
      <c r="F23" s="268"/>
      <c r="G23" s="268"/>
      <c r="H23" s="269"/>
      <c r="L23" s="269"/>
    </row>
    <row r="24" spans="2:12" ht="22.5" customHeight="1">
      <c r="B24" s="256" t="s">
        <v>239</v>
      </c>
      <c r="E24" s="558">
        <v>225636.19</v>
      </c>
      <c r="F24" s="561"/>
      <c r="G24" s="558">
        <v>225622.47</v>
      </c>
      <c r="H24" s="477"/>
      <c r="I24" s="256" t="s">
        <v>510</v>
      </c>
      <c r="L24" s="267"/>
    </row>
    <row r="25" spans="2:12" ht="22.5" customHeight="1">
      <c r="B25" s="256" t="s">
        <v>240</v>
      </c>
      <c r="E25" s="558">
        <v>326074579.2</v>
      </c>
      <c r="F25" s="561"/>
      <c r="G25" s="558">
        <v>280737360.85</v>
      </c>
      <c r="H25" s="477"/>
      <c r="I25" s="256" t="s">
        <v>511</v>
      </c>
      <c r="L25" s="267"/>
    </row>
    <row r="26" spans="5:12" ht="22.5" customHeight="1">
      <c r="E26" s="475"/>
      <c r="F26" s="561"/>
      <c r="G26" s="475"/>
      <c r="H26" s="477"/>
      <c r="I26" s="256" t="s">
        <v>512</v>
      </c>
      <c r="L26" s="267"/>
    </row>
    <row r="27" spans="5:12" ht="22.5" customHeight="1">
      <c r="E27" s="475"/>
      <c r="F27" s="561"/>
      <c r="G27" s="475"/>
      <c r="H27" s="477"/>
      <c r="I27" s="256" t="s">
        <v>513</v>
      </c>
      <c r="L27" s="267"/>
    </row>
    <row r="28" spans="5:12" ht="22.5" customHeight="1">
      <c r="E28" s="475"/>
      <c r="F28" s="561"/>
      <c r="G28" s="475"/>
      <c r="H28" s="477"/>
      <c r="I28" s="256" t="s">
        <v>514</v>
      </c>
      <c r="L28" s="267"/>
    </row>
    <row r="29" spans="2:12" ht="22.5" customHeight="1">
      <c r="B29" s="256" t="s">
        <v>241</v>
      </c>
      <c r="E29" s="558">
        <v>23253143.69</v>
      </c>
      <c r="F29" s="561"/>
      <c r="G29" s="558">
        <v>18954490.66</v>
      </c>
      <c r="H29" s="477"/>
      <c r="I29" s="256" t="s">
        <v>74</v>
      </c>
      <c r="L29" s="267"/>
    </row>
    <row r="30" spans="2:12" ht="22.5" customHeight="1">
      <c r="B30" s="256" t="s">
        <v>242</v>
      </c>
      <c r="E30" s="558">
        <v>6296957.17</v>
      </c>
      <c r="F30" s="561"/>
      <c r="G30" s="558">
        <v>6385554.53</v>
      </c>
      <c r="H30" s="477"/>
      <c r="I30" s="256" t="s">
        <v>515</v>
      </c>
      <c r="L30" s="267"/>
    </row>
    <row r="31" spans="2:12" ht="22.5" customHeight="1">
      <c r="B31" s="256" t="s">
        <v>243</v>
      </c>
      <c r="E31" s="558">
        <v>16266822.61</v>
      </c>
      <c r="F31" s="561"/>
      <c r="G31" s="558">
        <v>15982290.08</v>
      </c>
      <c r="H31" s="477"/>
      <c r="I31" s="256" t="s">
        <v>516</v>
      </c>
      <c r="L31" s="267"/>
    </row>
    <row r="32" spans="2:12" ht="22.5" customHeight="1">
      <c r="B32" s="256" t="s">
        <v>244</v>
      </c>
      <c r="E32" s="558">
        <v>12828704</v>
      </c>
      <c r="F32" s="561"/>
      <c r="G32" s="558">
        <v>12841857</v>
      </c>
      <c r="H32" s="477"/>
      <c r="I32" s="256" t="s">
        <v>517</v>
      </c>
      <c r="L32" s="267"/>
    </row>
    <row r="33" spans="5:12" ht="22.5" customHeight="1">
      <c r="E33" s="475"/>
      <c r="F33" s="476"/>
      <c r="G33" s="475"/>
      <c r="H33" s="477"/>
      <c r="I33" s="256" t="s">
        <v>518</v>
      </c>
      <c r="L33" s="267"/>
    </row>
    <row r="34" spans="5:12" ht="22.5" customHeight="1">
      <c r="E34" s="475"/>
      <c r="F34" s="476"/>
      <c r="G34" s="463"/>
      <c r="H34" s="477"/>
      <c r="L34" s="267"/>
    </row>
    <row r="35" spans="5:12" ht="22.5" customHeight="1">
      <c r="E35" s="475"/>
      <c r="F35" s="476"/>
      <c r="G35" s="463"/>
      <c r="H35" s="477"/>
      <c r="L35" s="267"/>
    </row>
    <row r="36" spans="1:12" s="209" customFormat="1" ht="22.5" customHeight="1">
      <c r="A36" s="691" t="s">
        <v>543</v>
      </c>
      <c r="B36" s="691"/>
      <c r="C36" s="691"/>
      <c r="D36" s="691"/>
      <c r="E36" s="691"/>
      <c r="F36" s="691"/>
      <c r="G36" s="691"/>
      <c r="H36" s="691"/>
      <c r="I36" s="691"/>
      <c r="J36" s="691"/>
      <c r="K36" s="691"/>
      <c r="L36" s="691"/>
    </row>
    <row r="37" spans="5:12" s="209" customFormat="1" ht="22.5" customHeight="1">
      <c r="E37" s="267"/>
      <c r="F37" s="267"/>
      <c r="G37" s="267"/>
      <c r="H37" s="267"/>
      <c r="I37" s="267"/>
      <c r="J37" s="267"/>
      <c r="K37" s="267"/>
      <c r="L37" s="267"/>
    </row>
    <row r="38" spans="1:12" s="209" customFormat="1" ht="22.5" customHeight="1">
      <c r="A38" s="257" t="s">
        <v>792</v>
      </c>
      <c r="E38" s="267"/>
      <c r="F38" s="267"/>
      <c r="G38" s="267"/>
      <c r="H38" s="267"/>
      <c r="I38" s="267"/>
      <c r="J38" s="267"/>
      <c r="K38" s="267"/>
      <c r="L38" s="267"/>
    </row>
    <row r="39" spans="5:12" s="209" customFormat="1" ht="12" customHeight="1">
      <c r="E39" s="267"/>
      <c r="F39" s="267"/>
      <c r="G39" s="267"/>
      <c r="H39" s="267"/>
      <c r="I39" s="267"/>
      <c r="J39" s="267"/>
      <c r="K39" s="267"/>
      <c r="L39" s="267"/>
    </row>
    <row r="40" spans="5:12" ht="22.5" customHeight="1">
      <c r="E40" s="53"/>
      <c r="F40" s="53"/>
      <c r="G40" s="259"/>
      <c r="H40" s="258"/>
      <c r="I40" s="53"/>
      <c r="J40" s="53"/>
      <c r="K40" s="259" t="s">
        <v>412</v>
      </c>
      <c r="L40" s="258"/>
    </row>
    <row r="41" spans="5:12" ht="22.5" customHeight="1">
      <c r="E41" s="688" t="s">
        <v>159</v>
      </c>
      <c r="F41" s="688"/>
      <c r="G41" s="688"/>
      <c r="H41" s="456"/>
      <c r="I41" s="609"/>
      <c r="J41" s="609"/>
      <c r="K41" s="609"/>
      <c r="L41" s="258"/>
    </row>
    <row r="42" spans="5:12" ht="22.5" customHeight="1">
      <c r="E42" s="688" t="s">
        <v>167</v>
      </c>
      <c r="F42" s="688"/>
      <c r="G42" s="688"/>
      <c r="H42" s="456"/>
      <c r="I42" s="609"/>
      <c r="J42" s="609"/>
      <c r="K42" s="609"/>
      <c r="L42" s="258"/>
    </row>
    <row r="43" spans="5:12" ht="22.5" customHeight="1">
      <c r="E43" s="688" t="s">
        <v>791</v>
      </c>
      <c r="F43" s="688"/>
      <c r="G43" s="688"/>
      <c r="H43" s="456"/>
      <c r="I43" s="609"/>
      <c r="J43" s="609"/>
      <c r="K43" s="609"/>
      <c r="L43" s="258"/>
    </row>
    <row r="44" spans="5:12" ht="22.5" customHeight="1">
      <c r="E44" s="610"/>
      <c r="F44" s="610" t="s">
        <v>186</v>
      </c>
      <c r="G44" s="610"/>
      <c r="H44" s="258"/>
      <c r="I44" s="690" t="s">
        <v>508</v>
      </c>
      <c r="J44" s="690"/>
      <c r="K44" s="690"/>
      <c r="L44" s="258"/>
    </row>
    <row r="45" spans="1:12" s="258" customFormat="1" ht="22.5" customHeight="1">
      <c r="A45" s="262"/>
      <c r="B45" s="144"/>
      <c r="C45" s="144"/>
      <c r="D45" s="144"/>
      <c r="E45" s="264" t="s">
        <v>601</v>
      </c>
      <c r="F45" s="265"/>
      <c r="G45" s="264" t="s">
        <v>602</v>
      </c>
      <c r="H45" s="263"/>
      <c r="L45" s="263"/>
    </row>
    <row r="46" spans="1:12" ht="22.5" customHeight="1">
      <c r="A46" s="257" t="s">
        <v>120</v>
      </c>
      <c r="E46" s="268"/>
      <c r="F46" s="268"/>
      <c r="G46" s="268"/>
      <c r="H46" s="269"/>
      <c r="L46" s="269"/>
    </row>
    <row r="47" spans="2:12" ht="22.5" customHeight="1">
      <c r="B47" s="256" t="s">
        <v>246</v>
      </c>
      <c r="E47" s="665">
        <v>6905490.62</v>
      </c>
      <c r="F47" s="666"/>
      <c r="G47" s="667">
        <f>124562.49+6678531.72</f>
        <v>6803094.21</v>
      </c>
      <c r="H47" s="477"/>
      <c r="I47" s="256" t="s">
        <v>519</v>
      </c>
      <c r="L47" s="267"/>
    </row>
    <row r="48" spans="5:12" ht="22.5" customHeight="1">
      <c r="E48" s="668"/>
      <c r="F48" s="666"/>
      <c r="G48" s="668"/>
      <c r="H48" s="267"/>
      <c r="I48" s="271" t="s">
        <v>520</v>
      </c>
      <c r="L48" s="267"/>
    </row>
    <row r="49" spans="5:14" ht="22.5" customHeight="1">
      <c r="E49" s="668"/>
      <c r="F49" s="666"/>
      <c r="G49" s="668"/>
      <c r="H49" s="267"/>
      <c r="I49" s="271" t="s">
        <v>521</v>
      </c>
      <c r="L49" s="267"/>
      <c r="M49" s="270"/>
      <c r="N49" s="271"/>
    </row>
    <row r="50" spans="2:12" ht="22.5" customHeight="1">
      <c r="B50" s="256" t="s">
        <v>522</v>
      </c>
      <c r="E50" s="665">
        <v>6018765.26</v>
      </c>
      <c r="F50" s="666"/>
      <c r="G50" s="665">
        <v>5362163.15</v>
      </c>
      <c r="H50" s="477"/>
      <c r="I50" s="256" t="s">
        <v>523</v>
      </c>
      <c r="L50" s="267"/>
    </row>
    <row r="51" spans="5:12" ht="22.5" customHeight="1">
      <c r="E51" s="668"/>
      <c r="F51" s="666"/>
      <c r="G51" s="668"/>
      <c r="H51" s="477"/>
      <c r="I51" s="271" t="s">
        <v>524</v>
      </c>
      <c r="L51" s="267"/>
    </row>
    <row r="52" spans="2:12" ht="22.5" customHeight="1">
      <c r="B52" s="256" t="s">
        <v>231</v>
      </c>
      <c r="E52" s="665">
        <v>7599345</v>
      </c>
      <c r="F52" s="666"/>
      <c r="G52" s="665">
        <v>8017245</v>
      </c>
      <c r="H52" s="477"/>
      <c r="I52" s="256" t="s">
        <v>183</v>
      </c>
      <c r="L52" s="267"/>
    </row>
    <row r="53" spans="5:12" ht="22.5" customHeight="1">
      <c r="E53" s="668"/>
      <c r="F53" s="666"/>
      <c r="G53" s="668"/>
      <c r="H53" s="477"/>
      <c r="I53" s="256" t="s">
        <v>525</v>
      </c>
      <c r="L53" s="267"/>
    </row>
    <row r="54" spans="2:12" ht="22.5" customHeight="1">
      <c r="B54" s="42" t="s">
        <v>113</v>
      </c>
      <c r="C54" s="209"/>
      <c r="D54" s="209"/>
      <c r="E54" s="665">
        <v>84500</v>
      </c>
      <c r="F54" s="666"/>
      <c r="G54" s="665">
        <v>0</v>
      </c>
      <c r="H54" s="477"/>
      <c r="I54" s="209" t="s">
        <v>114</v>
      </c>
      <c r="J54" s="209"/>
      <c r="K54" s="209"/>
      <c r="L54" s="267"/>
    </row>
    <row r="55" spans="2:12" ht="22.5" customHeight="1">
      <c r="B55" s="256" t="s">
        <v>137</v>
      </c>
      <c r="E55" s="665">
        <v>18085000</v>
      </c>
      <c r="F55" s="666"/>
      <c r="G55" s="665">
        <v>0</v>
      </c>
      <c r="H55" s="477"/>
      <c r="I55" s="256" t="s">
        <v>526</v>
      </c>
      <c r="L55" s="267"/>
    </row>
    <row r="56" spans="2:12" s="209" customFormat="1" ht="22.5" customHeight="1">
      <c r="B56" s="563" t="s">
        <v>84</v>
      </c>
      <c r="E56" s="665">
        <v>56096762.12</v>
      </c>
      <c r="F56" s="666"/>
      <c r="G56" s="665">
        <v>0</v>
      </c>
      <c r="H56" s="267"/>
      <c r="I56" s="564" t="s">
        <v>85</v>
      </c>
      <c r="J56" s="270"/>
      <c r="K56" s="271"/>
      <c r="L56" s="267"/>
    </row>
    <row r="57" spans="5:12" ht="22.5" customHeight="1">
      <c r="E57" s="272"/>
      <c r="F57" s="270"/>
      <c r="G57" s="271"/>
      <c r="H57" s="267"/>
      <c r="I57" s="272"/>
      <c r="J57" s="270"/>
      <c r="K57" s="271"/>
      <c r="L57" s="267"/>
    </row>
    <row r="58" spans="1:11" ht="22.5" customHeight="1">
      <c r="A58" s="257"/>
      <c r="E58" s="67"/>
      <c r="F58" s="67"/>
      <c r="G58" s="67"/>
      <c r="H58" s="67"/>
      <c r="I58" s="67"/>
      <c r="J58" s="67"/>
      <c r="K58" s="273" t="s">
        <v>412</v>
      </c>
    </row>
    <row r="59" spans="1:11" s="447" customFormat="1" ht="22.5" customHeight="1">
      <c r="A59" s="446"/>
      <c r="E59" s="689" t="s">
        <v>225</v>
      </c>
      <c r="F59" s="689"/>
      <c r="G59" s="689"/>
      <c r="H59" s="457"/>
      <c r="I59" s="689" t="s">
        <v>789</v>
      </c>
      <c r="J59" s="689"/>
      <c r="K59" s="689"/>
    </row>
    <row r="60" spans="1:11" s="447" customFormat="1" ht="22.5" customHeight="1">
      <c r="A60" s="446"/>
      <c r="E60" s="689" t="s">
        <v>788</v>
      </c>
      <c r="F60" s="689"/>
      <c r="G60" s="689"/>
      <c r="H60" s="457"/>
      <c r="I60" s="689" t="s">
        <v>790</v>
      </c>
      <c r="J60" s="689"/>
      <c r="K60" s="689"/>
    </row>
    <row r="61" spans="1:11" ht="22.5" customHeight="1">
      <c r="A61" s="257"/>
      <c r="E61" s="610"/>
      <c r="F61" s="610" t="s">
        <v>186</v>
      </c>
      <c r="G61" s="280"/>
      <c r="H61" s="67"/>
      <c r="I61" s="610"/>
      <c r="J61" s="610" t="s">
        <v>186</v>
      </c>
      <c r="K61" s="280"/>
    </row>
    <row r="62" spans="5:11" ht="22.5" customHeight="1">
      <c r="E62" s="264" t="s">
        <v>601</v>
      </c>
      <c r="F62" s="265"/>
      <c r="G62" s="264" t="s">
        <v>602</v>
      </c>
      <c r="H62" s="274"/>
      <c r="I62" s="264" t="s">
        <v>601</v>
      </c>
      <c r="J62" s="265"/>
      <c r="K62" s="264" t="s">
        <v>602</v>
      </c>
    </row>
    <row r="63" spans="1:11" ht="22.5" customHeight="1">
      <c r="A63" s="257"/>
      <c r="B63" s="256" t="s">
        <v>245</v>
      </c>
      <c r="E63" s="558">
        <v>71489030.5</v>
      </c>
      <c r="F63" s="561"/>
      <c r="G63" s="558">
        <v>58849630.58</v>
      </c>
      <c r="H63" s="489"/>
      <c r="I63" s="558">
        <v>142199030.5</v>
      </c>
      <c r="J63" s="561"/>
      <c r="K63" s="558">
        <v>89137630.58</v>
      </c>
    </row>
    <row r="64" spans="1:12" ht="16.5" customHeight="1">
      <c r="A64" s="257"/>
      <c r="E64" s="67"/>
      <c r="F64" s="67"/>
      <c r="G64" s="67"/>
      <c r="H64" s="67"/>
      <c r="I64" s="275"/>
      <c r="J64" s="95"/>
      <c r="K64" s="275"/>
      <c r="L64" s="67"/>
    </row>
    <row r="65" spans="1:12" s="3" customFormat="1" ht="24.75" customHeight="1">
      <c r="A65" s="4"/>
      <c r="B65" s="478" t="s">
        <v>622</v>
      </c>
      <c r="C65" s="478"/>
      <c r="D65" s="478"/>
      <c r="E65" s="557"/>
      <c r="F65" s="557"/>
      <c r="G65" s="557"/>
      <c r="H65" s="478"/>
      <c r="I65" s="557"/>
      <c r="J65" s="557"/>
      <c r="K65" s="557"/>
      <c r="L65" s="478"/>
    </row>
    <row r="66" spans="1:12" s="3" customFormat="1" ht="24.75" customHeight="1">
      <c r="A66" s="3" t="s">
        <v>850</v>
      </c>
      <c r="B66" s="478"/>
      <c r="C66" s="478"/>
      <c r="D66" s="478"/>
      <c r="E66" s="557"/>
      <c r="F66" s="557"/>
      <c r="G66" s="557"/>
      <c r="H66" s="478"/>
      <c r="I66" s="557"/>
      <c r="J66" s="557"/>
      <c r="K66" s="557"/>
      <c r="L66" s="478"/>
    </row>
    <row r="67" spans="1:12" s="3" customFormat="1" ht="24.75" customHeight="1">
      <c r="A67" s="3" t="s">
        <v>621</v>
      </c>
      <c r="B67" s="478"/>
      <c r="C67" s="478"/>
      <c r="D67" s="478"/>
      <c r="E67" s="557"/>
      <c r="F67" s="557"/>
      <c r="G67" s="557"/>
      <c r="H67" s="478"/>
      <c r="I67" s="557"/>
      <c r="J67" s="557"/>
      <c r="K67" s="557"/>
      <c r="L67" s="478"/>
    </row>
    <row r="68" spans="5:12" ht="24.75" customHeight="1">
      <c r="E68" s="53"/>
      <c r="F68" s="53"/>
      <c r="G68" s="259"/>
      <c r="H68" s="258"/>
      <c r="I68" s="53"/>
      <c r="J68" s="53"/>
      <c r="K68" s="259" t="s">
        <v>412</v>
      </c>
      <c r="L68" s="258"/>
    </row>
    <row r="69" spans="5:12" ht="24.75" customHeight="1">
      <c r="E69" s="688" t="s">
        <v>159</v>
      </c>
      <c r="F69" s="688"/>
      <c r="G69" s="688"/>
      <c r="H69" s="456"/>
      <c r="I69" s="609"/>
      <c r="J69" s="609"/>
      <c r="K69" s="609"/>
      <c r="L69" s="258"/>
    </row>
    <row r="70" spans="5:12" ht="24.75" customHeight="1">
      <c r="E70" s="688" t="s">
        <v>167</v>
      </c>
      <c r="F70" s="688"/>
      <c r="G70" s="688"/>
      <c r="H70" s="456"/>
      <c r="I70" s="609"/>
      <c r="J70" s="609"/>
      <c r="K70" s="609"/>
      <c r="L70" s="258"/>
    </row>
    <row r="71" spans="5:12" ht="24.75" customHeight="1">
      <c r="E71" s="688" t="s">
        <v>791</v>
      </c>
      <c r="F71" s="688"/>
      <c r="G71" s="688"/>
      <c r="H71" s="458"/>
      <c r="I71" s="609"/>
      <c r="J71" s="609"/>
      <c r="K71" s="609"/>
      <c r="L71" s="263"/>
    </row>
    <row r="72" spans="5:12" ht="24.75" customHeight="1">
      <c r="E72" s="610"/>
      <c r="F72" s="610" t="s">
        <v>186</v>
      </c>
      <c r="G72" s="610"/>
      <c r="H72" s="258"/>
      <c r="I72" s="690" t="s">
        <v>508</v>
      </c>
      <c r="J72" s="690"/>
      <c r="K72" s="690"/>
      <c r="L72" s="258"/>
    </row>
    <row r="73" spans="1:12" s="258" customFormat="1" ht="24.75" customHeight="1">
      <c r="A73" s="262"/>
      <c r="B73" s="144"/>
      <c r="C73" s="144"/>
      <c r="D73" s="144"/>
      <c r="E73" s="264" t="s">
        <v>601</v>
      </c>
      <c r="F73" s="265"/>
      <c r="G73" s="264" t="s">
        <v>602</v>
      </c>
      <c r="H73" s="263"/>
      <c r="L73" s="263"/>
    </row>
    <row r="74" spans="1:12" ht="24.75" customHeight="1">
      <c r="A74" s="257" t="s">
        <v>457</v>
      </c>
      <c r="B74" s="254"/>
      <c r="C74" s="254"/>
      <c r="D74" s="254"/>
      <c r="E74" s="253"/>
      <c r="F74" s="253"/>
      <c r="G74" s="253"/>
      <c r="H74" s="277"/>
      <c r="L74" s="277"/>
    </row>
    <row r="75" spans="2:12" s="251" customFormat="1" ht="24.75" customHeight="1">
      <c r="B75" s="251" t="s">
        <v>458</v>
      </c>
      <c r="E75" s="558">
        <v>381783904.64</v>
      </c>
      <c r="F75" s="561"/>
      <c r="G75" s="558">
        <v>332157276.7</v>
      </c>
      <c r="H75" s="480"/>
      <c r="I75" s="251" t="s">
        <v>527</v>
      </c>
      <c r="L75" s="276"/>
    </row>
    <row r="76" spans="5:12" s="251" customFormat="1" ht="24.75" customHeight="1">
      <c r="E76" s="463"/>
      <c r="F76" s="479"/>
      <c r="G76" s="463"/>
      <c r="H76" s="480"/>
      <c r="I76" s="251" t="s">
        <v>528</v>
      </c>
      <c r="L76" s="276"/>
    </row>
    <row r="77" spans="5:12" s="251" customFormat="1" ht="24.75" customHeight="1">
      <c r="E77" s="463"/>
      <c r="F77" s="479"/>
      <c r="G77" s="463"/>
      <c r="H77" s="480"/>
      <c r="I77" s="251" t="s">
        <v>93</v>
      </c>
      <c r="L77" s="276"/>
    </row>
    <row r="78" spans="1:12" ht="24.75" customHeight="1">
      <c r="A78" s="691" t="s">
        <v>546</v>
      </c>
      <c r="B78" s="691"/>
      <c r="C78" s="691"/>
      <c r="D78" s="691"/>
      <c r="E78" s="691"/>
      <c r="F78" s="691"/>
      <c r="G78" s="691"/>
      <c r="H78" s="691"/>
      <c r="I78" s="691"/>
      <c r="J78" s="691"/>
      <c r="K78" s="691"/>
      <c r="L78" s="691"/>
    </row>
    <row r="79" spans="1:12" ht="24.75" customHeight="1">
      <c r="A79" s="257"/>
      <c r="E79" s="67"/>
      <c r="F79" s="67"/>
      <c r="G79" s="67"/>
      <c r="H79" s="67"/>
      <c r="I79" s="275"/>
      <c r="J79" s="95"/>
      <c r="K79" s="275"/>
      <c r="L79" s="67"/>
    </row>
    <row r="80" spans="1:12" ht="24.75" customHeight="1">
      <c r="A80" s="257" t="s">
        <v>792</v>
      </c>
      <c r="E80" s="67"/>
      <c r="F80" s="67"/>
      <c r="G80" s="67"/>
      <c r="H80" s="67"/>
      <c r="I80" s="67"/>
      <c r="J80" s="67"/>
      <c r="K80" s="67"/>
      <c r="L80" s="67"/>
    </row>
    <row r="81" spans="5:12" ht="24.75" customHeight="1">
      <c r="E81" s="53"/>
      <c r="F81" s="53"/>
      <c r="G81" s="259"/>
      <c r="H81" s="258"/>
      <c r="I81" s="53"/>
      <c r="J81" s="53"/>
      <c r="K81" s="259" t="s">
        <v>412</v>
      </c>
      <c r="L81" s="258"/>
    </row>
    <row r="82" spans="5:12" ht="24.75" customHeight="1">
      <c r="E82" s="688" t="s">
        <v>159</v>
      </c>
      <c r="F82" s="688"/>
      <c r="G82" s="688"/>
      <c r="H82" s="456"/>
      <c r="I82" s="609"/>
      <c r="J82" s="609"/>
      <c r="K82" s="609"/>
      <c r="L82" s="258"/>
    </row>
    <row r="83" spans="5:12" ht="24.75" customHeight="1">
      <c r="E83" s="688" t="s">
        <v>167</v>
      </c>
      <c r="F83" s="688"/>
      <c r="G83" s="688"/>
      <c r="H83" s="456"/>
      <c r="I83" s="609"/>
      <c r="J83" s="609"/>
      <c r="K83" s="609"/>
      <c r="L83" s="258"/>
    </row>
    <row r="84" spans="5:12" ht="24.75" customHeight="1">
      <c r="E84" s="688" t="s">
        <v>791</v>
      </c>
      <c r="F84" s="688"/>
      <c r="G84" s="688"/>
      <c r="H84" s="458"/>
      <c r="I84" s="609"/>
      <c r="J84" s="609"/>
      <c r="K84" s="609"/>
      <c r="L84" s="263"/>
    </row>
    <row r="85" spans="5:12" ht="24.75" customHeight="1">
      <c r="E85" s="610"/>
      <c r="F85" s="610" t="s">
        <v>186</v>
      </c>
      <c r="G85" s="610"/>
      <c r="H85" s="258"/>
      <c r="I85" s="690" t="s">
        <v>508</v>
      </c>
      <c r="J85" s="690"/>
      <c r="K85" s="690"/>
      <c r="L85" s="258"/>
    </row>
    <row r="86" spans="1:12" s="258" customFormat="1" ht="24.75" customHeight="1">
      <c r="A86" s="262"/>
      <c r="B86" s="144"/>
      <c r="C86" s="144"/>
      <c r="D86" s="144"/>
      <c r="E86" s="264" t="s">
        <v>601</v>
      </c>
      <c r="F86" s="265"/>
      <c r="G86" s="264" t="s">
        <v>602</v>
      </c>
      <c r="H86" s="263"/>
      <c r="L86" s="263"/>
    </row>
    <row r="87" spans="1:12" ht="24.75" customHeight="1">
      <c r="A87" s="257" t="s">
        <v>121</v>
      </c>
      <c r="B87" s="254"/>
      <c r="C87" s="254"/>
      <c r="D87" s="254"/>
      <c r="E87" s="253"/>
      <c r="F87" s="253"/>
      <c r="G87" s="253"/>
      <c r="H87" s="277"/>
      <c r="L87" s="277"/>
    </row>
    <row r="88" spans="2:12" s="251" customFormat="1" ht="24.75" customHeight="1">
      <c r="B88" s="251" t="s">
        <v>529</v>
      </c>
      <c r="E88" s="669">
        <v>2314684.3</v>
      </c>
      <c r="F88" s="669"/>
      <c r="G88" s="669">
        <v>2203391.79</v>
      </c>
      <c r="H88" s="477"/>
      <c r="I88" s="251" t="s">
        <v>138</v>
      </c>
      <c r="L88" s="252"/>
    </row>
    <row r="89" spans="2:8" s="251" customFormat="1" ht="24.75" customHeight="1">
      <c r="B89" s="251" t="s">
        <v>530</v>
      </c>
      <c r="E89" s="669"/>
      <c r="F89" s="669"/>
      <c r="G89" s="669"/>
      <c r="H89" s="460"/>
    </row>
    <row r="90" spans="2:12" s="251" customFormat="1" ht="24.75" customHeight="1">
      <c r="B90" s="251" t="s">
        <v>459</v>
      </c>
      <c r="E90" s="665">
        <v>3737077.12</v>
      </c>
      <c r="F90" s="669"/>
      <c r="G90" s="665">
        <v>3618327.49</v>
      </c>
      <c r="H90" s="460"/>
      <c r="I90" s="251" t="s">
        <v>531</v>
      </c>
      <c r="L90" s="276"/>
    </row>
    <row r="91" spans="5:12" s="251" customFormat="1" ht="24.75" customHeight="1">
      <c r="E91" s="669"/>
      <c r="F91" s="670"/>
      <c r="G91" s="669"/>
      <c r="H91" s="480"/>
      <c r="I91" s="251" t="s">
        <v>184</v>
      </c>
      <c r="L91" s="276"/>
    </row>
    <row r="92" spans="5:12" s="251" customFormat="1" ht="24.75" customHeight="1">
      <c r="E92" s="669"/>
      <c r="F92" s="670"/>
      <c r="G92" s="669"/>
      <c r="H92" s="480"/>
      <c r="I92" s="251" t="s">
        <v>532</v>
      </c>
      <c r="L92" s="276"/>
    </row>
    <row r="93" spans="2:12" s="251" customFormat="1" ht="24.75" customHeight="1">
      <c r="B93" s="251" t="s">
        <v>460</v>
      </c>
      <c r="E93" s="665">
        <v>2338033</v>
      </c>
      <c r="F93" s="670"/>
      <c r="G93" s="665">
        <v>2336987</v>
      </c>
      <c r="H93" s="480"/>
      <c r="I93" s="251" t="s">
        <v>533</v>
      </c>
      <c r="L93" s="276"/>
    </row>
    <row r="94" spans="5:12" s="251" customFormat="1" ht="24.75" customHeight="1">
      <c r="E94" s="669"/>
      <c r="F94" s="670"/>
      <c r="G94" s="669"/>
      <c r="H94" s="480"/>
      <c r="I94" s="251" t="s">
        <v>534</v>
      </c>
      <c r="L94" s="276"/>
    </row>
    <row r="95" spans="5:12" s="251" customFormat="1" ht="24.75" customHeight="1">
      <c r="E95" s="669"/>
      <c r="F95" s="670"/>
      <c r="G95" s="669"/>
      <c r="H95" s="480"/>
      <c r="I95" s="251" t="s">
        <v>535</v>
      </c>
      <c r="L95" s="276"/>
    </row>
    <row r="96" spans="2:12" s="251" customFormat="1" ht="24.75" customHeight="1">
      <c r="B96" s="251" t="s">
        <v>502</v>
      </c>
      <c r="E96" s="665">
        <v>10840985.96</v>
      </c>
      <c r="F96" s="670"/>
      <c r="G96" s="665">
        <v>21873260.9</v>
      </c>
      <c r="H96" s="480"/>
      <c r="I96" s="251" t="s">
        <v>536</v>
      </c>
      <c r="L96" s="276"/>
    </row>
    <row r="97" spans="2:12" s="251" customFormat="1" ht="24.75" customHeight="1">
      <c r="B97" s="251" t="s">
        <v>461</v>
      </c>
      <c r="E97" s="665">
        <v>4704159.83</v>
      </c>
      <c r="F97" s="670"/>
      <c r="G97" s="665">
        <v>4342229.58</v>
      </c>
      <c r="H97" s="480"/>
      <c r="I97" s="251" t="s">
        <v>537</v>
      </c>
      <c r="L97" s="276"/>
    </row>
    <row r="98" spans="2:12" s="251" customFormat="1" ht="24.75" customHeight="1">
      <c r="B98" s="251" t="s">
        <v>462</v>
      </c>
      <c r="E98" s="665">
        <v>1941041.75</v>
      </c>
      <c r="F98" s="670"/>
      <c r="G98" s="665">
        <v>1524763.42</v>
      </c>
      <c r="H98" s="480"/>
      <c r="L98" s="276"/>
    </row>
    <row r="99" spans="2:12" s="251" customFormat="1" ht="24.75" customHeight="1">
      <c r="B99" s="251" t="s">
        <v>413</v>
      </c>
      <c r="E99" s="665">
        <v>73465867.13</v>
      </c>
      <c r="F99" s="670"/>
      <c r="G99" s="665">
        <v>11353034.08</v>
      </c>
      <c r="H99" s="480"/>
      <c r="I99" s="251" t="s">
        <v>538</v>
      </c>
      <c r="L99" s="276"/>
    </row>
    <row r="100" spans="5:12" s="251" customFormat="1" ht="24.75" customHeight="1">
      <c r="E100" s="669"/>
      <c r="F100" s="670"/>
      <c r="G100" s="669"/>
      <c r="H100" s="480"/>
      <c r="I100" s="251" t="s">
        <v>539</v>
      </c>
      <c r="L100" s="276"/>
    </row>
    <row r="101" spans="2:12" s="251" customFormat="1" ht="24.75" customHeight="1">
      <c r="B101" s="395" t="s">
        <v>102</v>
      </c>
      <c r="E101" s="665">
        <v>3080</v>
      </c>
      <c r="F101" s="670"/>
      <c r="G101" s="665">
        <v>0</v>
      </c>
      <c r="H101" s="480"/>
      <c r="I101" s="251" t="s">
        <v>115</v>
      </c>
      <c r="L101" s="276"/>
    </row>
    <row r="102" spans="2:12" s="251" customFormat="1" ht="24.75" customHeight="1">
      <c r="B102" s="395"/>
      <c r="E102" s="669"/>
      <c r="F102" s="670"/>
      <c r="G102" s="669"/>
      <c r="H102" s="480"/>
      <c r="I102" s="251" t="s">
        <v>116</v>
      </c>
      <c r="L102" s="276"/>
    </row>
    <row r="103" spans="2:12" s="251" customFormat="1" ht="24.75" customHeight="1">
      <c r="B103" s="251" t="s">
        <v>463</v>
      </c>
      <c r="E103" s="665">
        <v>11508063.81</v>
      </c>
      <c r="F103" s="670"/>
      <c r="G103" s="665">
        <v>6555812.33</v>
      </c>
      <c r="H103" s="480"/>
      <c r="I103" s="251" t="s">
        <v>540</v>
      </c>
      <c r="L103" s="276"/>
    </row>
    <row r="104" spans="2:12" s="251" customFormat="1" ht="24.75" customHeight="1">
      <c r="B104" s="251" t="s">
        <v>464</v>
      </c>
      <c r="E104" s="665">
        <v>1307631.29</v>
      </c>
      <c r="F104" s="670"/>
      <c r="G104" s="665">
        <v>1569956.35</v>
      </c>
      <c r="H104" s="480"/>
      <c r="I104" s="251" t="s">
        <v>541</v>
      </c>
      <c r="L104" s="276"/>
    </row>
    <row r="105" spans="5:12" s="251" customFormat="1" ht="24.75" customHeight="1">
      <c r="E105" s="558"/>
      <c r="F105" s="479"/>
      <c r="G105" s="558"/>
      <c r="H105" s="480"/>
      <c r="L105" s="276"/>
    </row>
    <row r="106" spans="1:12" ht="24.75" customHeight="1">
      <c r="A106" s="209"/>
      <c r="B106" s="209" t="s">
        <v>623</v>
      </c>
      <c r="C106" s="209"/>
      <c r="D106" s="209"/>
      <c r="E106" s="209"/>
      <c r="F106" s="209"/>
      <c r="G106" s="209"/>
      <c r="H106" s="209"/>
      <c r="I106" s="209"/>
      <c r="J106" s="209"/>
      <c r="K106" s="209"/>
      <c r="L106" s="209"/>
    </row>
    <row r="107" spans="1:12" ht="24.75" customHeight="1">
      <c r="A107" s="209" t="s">
        <v>119</v>
      </c>
      <c r="B107" s="209"/>
      <c r="C107" s="209"/>
      <c r="D107" s="209"/>
      <c r="E107" s="209"/>
      <c r="F107" s="209"/>
      <c r="G107" s="209"/>
      <c r="H107" s="209"/>
      <c r="I107" s="209"/>
      <c r="J107" s="209"/>
      <c r="K107" s="209"/>
      <c r="L107" s="209"/>
    </row>
    <row r="108" ht="24.75" customHeight="1">
      <c r="A108" s="256" t="s">
        <v>103</v>
      </c>
    </row>
    <row r="109" ht="24.75" customHeight="1"/>
    <row r="112" spans="4:11" s="252" customFormat="1" ht="27" customHeight="1">
      <c r="D112" s="278"/>
      <c r="E112" s="278"/>
      <c r="F112" s="278"/>
      <c r="G112" s="249"/>
      <c r="I112" s="278"/>
      <c r="J112" s="278"/>
      <c r="K112" s="249"/>
    </row>
    <row r="113" spans="4:11" s="252" customFormat="1" ht="27" customHeight="1">
      <c r="D113" s="278"/>
      <c r="E113" s="278"/>
      <c r="F113" s="278"/>
      <c r="G113" s="279"/>
      <c r="I113" s="278"/>
      <c r="J113" s="278"/>
      <c r="K113" s="279"/>
    </row>
    <row r="114" spans="4:11" s="252" customFormat="1" ht="27" customHeight="1">
      <c r="D114" s="278"/>
      <c r="E114" s="278"/>
      <c r="F114" s="278"/>
      <c r="G114" s="279"/>
      <c r="I114" s="278"/>
      <c r="J114" s="278"/>
      <c r="K114" s="279"/>
    </row>
  </sheetData>
  <sheetProtection/>
  <mergeCells count="25">
    <mergeCell ref="A1:L1"/>
    <mergeCell ref="I9:K9"/>
    <mergeCell ref="I11:K11"/>
    <mergeCell ref="I21:K21"/>
    <mergeCell ref="A36:L36"/>
    <mergeCell ref="I44:K44"/>
    <mergeCell ref="E42:G42"/>
    <mergeCell ref="E43:G43"/>
    <mergeCell ref="E18:G18"/>
    <mergeCell ref="E19:G19"/>
    <mergeCell ref="I72:K72"/>
    <mergeCell ref="E82:G82"/>
    <mergeCell ref="A78:L78"/>
    <mergeCell ref="I85:K85"/>
    <mergeCell ref="E59:G59"/>
    <mergeCell ref="I59:K59"/>
    <mergeCell ref="I60:K60"/>
    <mergeCell ref="E83:G83"/>
    <mergeCell ref="E84:G84"/>
    <mergeCell ref="E20:G20"/>
    <mergeCell ref="E69:G69"/>
    <mergeCell ref="E70:G70"/>
    <mergeCell ref="E71:G71"/>
    <mergeCell ref="E60:G60"/>
    <mergeCell ref="E41:G41"/>
  </mergeCells>
  <printOptions/>
  <pageMargins left="0.6692913385826772" right="0.2755905511811024" top="0.5905511811023623" bottom="0.31496062992125984" header="0.2362204724409449" footer="0.1968503937007874"/>
  <pageSetup horizontalDpi="600" verticalDpi="600" orientation="portrait" paperSize="9" scale="80" r:id="rId2"/>
  <rowBreaks count="2" manualBreakCount="2">
    <brk id="35" max="255" man="1"/>
    <brk id="77" max="255" man="1"/>
  </rowBreaks>
  <drawing r:id="rId1"/>
</worksheet>
</file>

<file path=xl/worksheets/sheet11.xml><?xml version="1.0" encoding="utf-8"?>
<worksheet xmlns="http://schemas.openxmlformats.org/spreadsheetml/2006/main" xmlns:r="http://schemas.openxmlformats.org/officeDocument/2006/relationships">
  <dimension ref="A1:W42"/>
  <sheetViews>
    <sheetView zoomScale="80" zoomScaleNormal="80" zoomScalePageLayoutView="0" workbookViewId="0" topLeftCell="A16">
      <selection activeCell="J25" sqref="J25"/>
    </sheetView>
  </sheetViews>
  <sheetFormatPr defaultColWidth="9.140625" defaultRowHeight="24" customHeight="1"/>
  <cols>
    <col min="1" max="1" width="20.28125" style="383" customWidth="1"/>
    <col min="2" max="2" width="15.421875" style="383" customWidth="1"/>
    <col min="3" max="3" width="0.85546875" style="383" customWidth="1"/>
    <col min="4" max="4" width="11.28125" style="383" bestFit="1" customWidth="1"/>
    <col min="5" max="5" width="0.85546875" style="383" customWidth="1"/>
    <col min="6" max="6" width="11.28125" style="383" customWidth="1"/>
    <col min="7" max="7" width="0.85546875" style="383" customWidth="1"/>
    <col min="8" max="8" width="11.7109375" style="383" customWidth="1"/>
    <col min="9" max="9" width="0.85546875" style="383" customWidth="1"/>
    <col min="10" max="10" width="12.00390625" style="383" customWidth="1"/>
    <col min="11" max="11" width="0.85546875" style="383" customWidth="1"/>
    <col min="12" max="12" width="11.28125" style="383" customWidth="1"/>
    <col min="13" max="13" width="0.85546875" style="383" customWidth="1"/>
    <col min="14" max="14" width="9.8515625" style="383" bestFit="1" customWidth="1"/>
    <col min="15" max="15" width="1.28515625" style="383" customWidth="1"/>
    <col min="16" max="16" width="11.28125" style="383" customWidth="1"/>
    <col min="17" max="17" width="0.85546875" style="383" customWidth="1"/>
    <col min="18" max="18" width="9.8515625" style="383" bestFit="1" customWidth="1"/>
    <col min="19" max="19" width="1.28515625" style="383" customWidth="1"/>
    <col min="20" max="20" width="12.421875" style="383" customWidth="1"/>
    <col min="21" max="21" width="1.1484375" style="383" customWidth="1"/>
    <col min="22" max="22" width="12.8515625" style="383" customWidth="1"/>
    <col min="23" max="23" width="1.57421875" style="383" customWidth="1"/>
    <col min="24" max="16384" width="9.140625" style="383" customWidth="1"/>
  </cols>
  <sheetData>
    <row r="1" spans="1:23" ht="25.5" customHeight="1">
      <c r="A1" s="693" t="s">
        <v>793</v>
      </c>
      <c r="B1" s="693"/>
      <c r="C1" s="693"/>
      <c r="D1" s="693"/>
      <c r="E1" s="693"/>
      <c r="F1" s="693"/>
      <c r="G1" s="693"/>
      <c r="H1" s="693"/>
      <c r="I1" s="693"/>
      <c r="J1" s="693"/>
      <c r="K1" s="693"/>
      <c r="L1" s="693"/>
      <c r="M1" s="693"/>
      <c r="N1" s="693"/>
      <c r="O1" s="693"/>
      <c r="P1" s="693"/>
      <c r="Q1" s="693"/>
      <c r="R1" s="693"/>
      <c r="S1" s="693"/>
      <c r="T1" s="693"/>
      <c r="U1" s="693"/>
      <c r="V1" s="693"/>
      <c r="W1" s="390"/>
    </row>
    <row r="2" spans="1:23" ht="25.5" customHeight="1">
      <c r="A2" s="391"/>
      <c r="B2" s="391"/>
      <c r="C2" s="391"/>
      <c r="D2" s="391"/>
      <c r="E2" s="391"/>
      <c r="F2" s="391"/>
      <c r="G2" s="391"/>
      <c r="H2" s="391"/>
      <c r="I2" s="391"/>
      <c r="J2" s="391"/>
      <c r="K2" s="391"/>
      <c r="L2" s="391"/>
      <c r="M2" s="391"/>
      <c r="N2" s="391"/>
      <c r="O2" s="391"/>
      <c r="P2" s="391"/>
      <c r="Q2" s="391"/>
      <c r="R2" s="391"/>
      <c r="S2" s="391"/>
      <c r="T2" s="391"/>
      <c r="U2" s="391"/>
      <c r="V2" s="391"/>
      <c r="W2" s="390"/>
    </row>
    <row r="3" spans="1:2" ht="25.5" customHeight="1">
      <c r="A3" s="506" t="s">
        <v>794</v>
      </c>
      <c r="B3" s="505"/>
    </row>
    <row r="4" s="505" customFormat="1" ht="25.5" customHeight="1">
      <c r="A4" s="505" t="s">
        <v>795</v>
      </c>
    </row>
    <row r="5" spans="10:23" s="505" customFormat="1" ht="25.5" customHeight="1">
      <c r="J5" s="616"/>
      <c r="V5" s="617" t="s">
        <v>203</v>
      </c>
      <c r="W5" s="617"/>
    </row>
    <row r="6" spans="4:23" s="505" customFormat="1" ht="25.5" customHeight="1">
      <c r="D6" s="618" t="s">
        <v>347</v>
      </c>
      <c r="E6" s="618"/>
      <c r="F6" s="618"/>
      <c r="H6" s="618" t="s">
        <v>235</v>
      </c>
      <c r="I6" s="618"/>
      <c r="J6" s="618"/>
      <c r="L6" s="618" t="s">
        <v>431</v>
      </c>
      <c r="M6" s="618"/>
      <c r="N6" s="618"/>
      <c r="P6" s="618" t="s">
        <v>48</v>
      </c>
      <c r="Q6" s="618"/>
      <c r="R6" s="618"/>
      <c r="T6" s="618" t="s">
        <v>367</v>
      </c>
      <c r="U6" s="618"/>
      <c r="V6" s="618"/>
      <c r="W6" s="619"/>
    </row>
    <row r="7" spans="4:23" ht="25.5" customHeight="1">
      <c r="D7" s="389">
        <v>2012</v>
      </c>
      <c r="E7" s="388">
        <v>2007</v>
      </c>
      <c r="F7" s="389">
        <v>2011</v>
      </c>
      <c r="G7" s="384"/>
      <c r="H7" s="389">
        <v>2012</v>
      </c>
      <c r="I7" s="388">
        <v>2007</v>
      </c>
      <c r="J7" s="389">
        <v>2011</v>
      </c>
      <c r="K7" s="384"/>
      <c r="L7" s="389">
        <v>2012</v>
      </c>
      <c r="M7" s="388">
        <v>2007</v>
      </c>
      <c r="N7" s="389">
        <v>2011</v>
      </c>
      <c r="O7" s="384"/>
      <c r="P7" s="389">
        <v>2012</v>
      </c>
      <c r="Q7" s="388">
        <v>2007</v>
      </c>
      <c r="R7" s="389">
        <v>2011</v>
      </c>
      <c r="S7" s="384"/>
      <c r="T7" s="389">
        <v>2012</v>
      </c>
      <c r="U7" s="388">
        <v>2007</v>
      </c>
      <c r="V7" s="389">
        <v>2011</v>
      </c>
      <c r="W7" s="388"/>
    </row>
    <row r="8" spans="1:22" ht="25.5" customHeight="1">
      <c r="A8" s="383" t="s">
        <v>432</v>
      </c>
      <c r="D8" s="496">
        <v>350709</v>
      </c>
      <c r="E8" s="496"/>
      <c r="F8" s="496">
        <v>296159</v>
      </c>
      <c r="G8" s="496"/>
      <c r="H8" s="496">
        <v>509613</v>
      </c>
      <c r="I8" s="496"/>
      <c r="J8" s="496">
        <v>445199</v>
      </c>
      <c r="K8" s="496"/>
      <c r="L8" s="497">
        <v>118085</v>
      </c>
      <c r="M8" s="496"/>
      <c r="N8" s="498">
        <v>0</v>
      </c>
      <c r="O8" s="496"/>
      <c r="P8" s="497">
        <v>56097</v>
      </c>
      <c r="Q8" s="496"/>
      <c r="R8" s="498">
        <v>0</v>
      </c>
      <c r="S8" s="490"/>
      <c r="T8" s="490">
        <f>D8+H8+L8+P8</f>
        <v>1034504</v>
      </c>
      <c r="U8" s="490"/>
      <c r="V8" s="490">
        <f>F8+J8+N8+R8</f>
        <v>741358</v>
      </c>
    </row>
    <row r="9" spans="1:23" ht="25.5" customHeight="1">
      <c r="A9" s="383" t="s">
        <v>433</v>
      </c>
      <c r="D9" s="499">
        <v>-2272</v>
      </c>
      <c r="E9" s="496"/>
      <c r="F9" s="499">
        <v>-1954</v>
      </c>
      <c r="G9" s="496"/>
      <c r="H9" s="499">
        <v>-464712</v>
      </c>
      <c r="I9" s="496"/>
      <c r="J9" s="499">
        <v>-398262</v>
      </c>
      <c r="K9" s="496"/>
      <c r="L9" s="499">
        <v>-16226</v>
      </c>
      <c r="M9" s="496"/>
      <c r="N9" s="499">
        <v>0</v>
      </c>
      <c r="O9" s="496"/>
      <c r="P9" s="499">
        <v>-55126</v>
      </c>
      <c r="Q9" s="496"/>
      <c r="R9" s="499">
        <v>0</v>
      </c>
      <c r="S9" s="490"/>
      <c r="T9" s="491">
        <f>D9+H9+L9+P9</f>
        <v>-538336</v>
      </c>
      <c r="U9" s="490"/>
      <c r="V9" s="491">
        <f>F9+J9+N9+R9</f>
        <v>-400216</v>
      </c>
      <c r="W9" s="387"/>
    </row>
    <row r="10" spans="1:22" ht="25.5" customHeight="1">
      <c r="A10" s="383" t="s">
        <v>434</v>
      </c>
      <c r="D10" s="490">
        <f>SUM(D8:D9)</f>
        <v>348437</v>
      </c>
      <c r="E10" s="490"/>
      <c r="F10" s="490">
        <f>SUM(F8:F9)</f>
        <v>294205</v>
      </c>
      <c r="G10" s="490"/>
      <c r="H10" s="490">
        <f>SUM(H8:H9)</f>
        <v>44901</v>
      </c>
      <c r="I10" s="490"/>
      <c r="J10" s="490">
        <f>SUM(J8:J9)</f>
        <v>46937</v>
      </c>
      <c r="K10" s="490"/>
      <c r="L10" s="490">
        <f>SUM(L8:L9)</f>
        <v>101859</v>
      </c>
      <c r="M10" s="490"/>
      <c r="N10" s="490">
        <f>SUM(N8:N9)</f>
        <v>0</v>
      </c>
      <c r="O10" s="490"/>
      <c r="P10" s="490">
        <f>SUM(P8:P9)</f>
        <v>971</v>
      </c>
      <c r="Q10" s="490"/>
      <c r="R10" s="490">
        <f>SUM(R8:R9)</f>
        <v>0</v>
      </c>
      <c r="S10" s="490"/>
      <c r="T10" s="490">
        <f>SUM(T8:T9)</f>
        <v>496168</v>
      </c>
      <c r="U10" s="490"/>
      <c r="V10" s="490">
        <f>SUM(V8:V9)</f>
        <v>341142</v>
      </c>
    </row>
    <row r="11" spans="1:23" ht="25.5" customHeight="1">
      <c r="A11" s="383" t="s">
        <v>435</v>
      </c>
      <c r="D11" s="490"/>
      <c r="E11" s="490"/>
      <c r="F11" s="490"/>
      <c r="G11" s="490"/>
      <c r="H11" s="490"/>
      <c r="I11" s="490"/>
      <c r="J11" s="490"/>
      <c r="K11" s="490"/>
      <c r="L11" s="490"/>
      <c r="M11" s="490"/>
      <c r="N11" s="490"/>
      <c r="O11" s="490"/>
      <c r="P11" s="490"/>
      <c r="Q11" s="490"/>
      <c r="R11" s="490"/>
      <c r="S11" s="490"/>
      <c r="T11" s="496">
        <v>-92587</v>
      </c>
      <c r="U11" s="496"/>
      <c r="V11" s="500">
        <v>-70844</v>
      </c>
      <c r="W11" s="386"/>
    </row>
    <row r="12" spans="1:23" ht="25.5" customHeight="1">
      <c r="A12" s="383" t="s">
        <v>436</v>
      </c>
      <c r="D12" s="490"/>
      <c r="E12" s="490"/>
      <c r="F12" s="490"/>
      <c r="G12" s="490"/>
      <c r="H12" s="490"/>
      <c r="I12" s="490"/>
      <c r="J12" s="490"/>
      <c r="K12" s="490"/>
      <c r="L12" s="490"/>
      <c r="M12" s="490"/>
      <c r="N12" s="490"/>
      <c r="O12" s="490"/>
      <c r="P12" s="490"/>
      <c r="Q12" s="490"/>
      <c r="R12" s="490"/>
      <c r="S12" s="490"/>
      <c r="T12" s="500">
        <v>-11952</v>
      </c>
      <c r="U12" s="500"/>
      <c r="V12" s="500">
        <v>-6314</v>
      </c>
      <c r="W12" s="386"/>
    </row>
    <row r="13" spans="1:22" ht="25.5" customHeight="1" thickBot="1">
      <c r="A13" s="383" t="s">
        <v>466</v>
      </c>
      <c r="D13" s="490"/>
      <c r="E13" s="490"/>
      <c r="F13" s="490"/>
      <c r="G13" s="490"/>
      <c r="H13" s="490"/>
      <c r="I13" s="490"/>
      <c r="J13" s="490"/>
      <c r="K13" s="490"/>
      <c r="L13" s="490"/>
      <c r="M13" s="490"/>
      <c r="N13" s="490"/>
      <c r="O13" s="490"/>
      <c r="P13" s="490"/>
      <c r="Q13" s="490"/>
      <c r="R13" s="490"/>
      <c r="S13" s="490"/>
      <c r="T13" s="493">
        <f>SUM(T10:T12)</f>
        <v>391629</v>
      </c>
      <c r="U13" s="492"/>
      <c r="V13" s="493">
        <v>263984</v>
      </c>
    </row>
    <row r="14" spans="1:22" ht="25.5" customHeight="1" thickTop="1">
      <c r="A14" s="383" t="s">
        <v>465</v>
      </c>
      <c r="D14" s="565">
        <v>155704</v>
      </c>
      <c r="E14" s="565"/>
      <c r="F14" s="565">
        <v>75862</v>
      </c>
      <c r="G14" s="565"/>
      <c r="H14" s="565">
        <v>613273</v>
      </c>
      <c r="I14" s="565"/>
      <c r="J14" s="565">
        <v>507114</v>
      </c>
      <c r="K14" s="565"/>
      <c r="L14" s="565">
        <v>204477</v>
      </c>
      <c r="M14" s="565"/>
      <c r="N14" s="565">
        <v>14988</v>
      </c>
      <c r="O14" s="565"/>
      <c r="P14" s="565">
        <v>0</v>
      </c>
      <c r="Q14" s="565"/>
      <c r="R14" s="565">
        <v>0</v>
      </c>
      <c r="S14" s="490"/>
      <c r="T14" s="490">
        <f>D14+H14+L14</f>
        <v>973454</v>
      </c>
      <c r="U14" s="492"/>
      <c r="V14" s="490">
        <f>N14+J14+F14</f>
        <v>597964</v>
      </c>
    </row>
    <row r="15" spans="1:22" ht="25.5" customHeight="1">
      <c r="A15" s="383" t="s">
        <v>437</v>
      </c>
      <c r="D15" s="496"/>
      <c r="E15" s="496"/>
      <c r="F15" s="496"/>
      <c r="G15" s="496"/>
      <c r="H15" s="496"/>
      <c r="I15" s="496"/>
      <c r="J15" s="496"/>
      <c r="K15" s="496"/>
      <c r="L15" s="496"/>
      <c r="M15" s="496"/>
      <c r="N15" s="496"/>
      <c r="O15" s="496"/>
      <c r="P15" s="496"/>
      <c r="Q15" s="496"/>
      <c r="R15" s="496"/>
      <c r="S15" s="490"/>
      <c r="T15" s="490">
        <v>16500466</v>
      </c>
      <c r="U15" s="490"/>
      <c r="V15" s="490">
        <v>14507632</v>
      </c>
    </row>
    <row r="16" spans="1:23" ht="25.5" customHeight="1" thickBot="1">
      <c r="A16" s="383" t="s">
        <v>438</v>
      </c>
      <c r="D16" s="496"/>
      <c r="E16" s="496"/>
      <c r="F16" s="496"/>
      <c r="G16" s="496"/>
      <c r="H16" s="496"/>
      <c r="I16" s="496"/>
      <c r="J16" s="496"/>
      <c r="K16" s="496"/>
      <c r="L16" s="496"/>
      <c r="M16" s="496"/>
      <c r="N16" s="496"/>
      <c r="O16" s="496"/>
      <c r="P16" s="496"/>
      <c r="Q16" s="496"/>
      <c r="R16" s="496"/>
      <c r="S16" s="490"/>
      <c r="T16" s="493">
        <f>SUM(T14:T15)</f>
        <v>17473920</v>
      </c>
      <c r="U16" s="492"/>
      <c r="V16" s="493">
        <f>SUM(V14:V15)</f>
        <v>15105596</v>
      </c>
      <c r="W16" s="384"/>
    </row>
    <row r="17" spans="1:22" ht="25.5" customHeight="1" thickTop="1">
      <c r="A17" s="383" t="s">
        <v>228</v>
      </c>
      <c r="D17" s="565">
        <v>15600</v>
      </c>
      <c r="E17" s="565"/>
      <c r="F17" s="565">
        <v>15600</v>
      </c>
      <c r="G17" s="565"/>
      <c r="H17" s="565">
        <v>250203</v>
      </c>
      <c r="I17" s="565"/>
      <c r="J17" s="565">
        <v>317243</v>
      </c>
      <c r="K17" s="565"/>
      <c r="L17" s="565">
        <v>57062</v>
      </c>
      <c r="M17" s="565"/>
      <c r="N17" s="565">
        <v>0</v>
      </c>
      <c r="O17" s="565"/>
      <c r="P17" s="565">
        <v>871</v>
      </c>
      <c r="Q17" s="565"/>
      <c r="R17" s="565">
        <v>0</v>
      </c>
      <c r="S17" s="490"/>
      <c r="T17" s="490">
        <v>323736</v>
      </c>
      <c r="U17" s="492"/>
      <c r="V17" s="490">
        <f>N17+J17+F17+R17</f>
        <v>332843</v>
      </c>
    </row>
    <row r="18" spans="1:22" ht="25.5" customHeight="1">
      <c r="A18" s="383" t="s">
        <v>229</v>
      </c>
      <c r="D18" s="490"/>
      <c r="E18" s="490"/>
      <c r="F18" s="490"/>
      <c r="G18" s="490"/>
      <c r="H18" s="490"/>
      <c r="I18" s="490"/>
      <c r="J18" s="490"/>
      <c r="K18" s="490"/>
      <c r="L18" s="490"/>
      <c r="M18" s="490"/>
      <c r="N18" s="490"/>
      <c r="O18" s="490"/>
      <c r="P18" s="490"/>
      <c r="Q18" s="490"/>
      <c r="R18" s="490"/>
      <c r="S18" s="490"/>
      <c r="T18" s="490">
        <v>1461399</v>
      </c>
      <c r="U18" s="490"/>
      <c r="V18" s="490">
        <v>1049974</v>
      </c>
    </row>
    <row r="19" spans="1:22" ht="25.5" customHeight="1" thickBot="1">
      <c r="A19" s="383" t="s">
        <v>230</v>
      </c>
      <c r="D19" s="490"/>
      <c r="E19" s="490"/>
      <c r="F19" s="490"/>
      <c r="G19" s="490"/>
      <c r="H19" s="490"/>
      <c r="I19" s="490"/>
      <c r="J19" s="490"/>
      <c r="K19" s="490"/>
      <c r="L19" s="490"/>
      <c r="M19" s="490"/>
      <c r="N19" s="490"/>
      <c r="O19" s="490"/>
      <c r="P19" s="490"/>
      <c r="Q19" s="490"/>
      <c r="R19" s="490"/>
      <c r="S19" s="490"/>
      <c r="T19" s="494">
        <f>SUM(T17:T18)</f>
        <v>1785135</v>
      </c>
      <c r="U19" s="495"/>
      <c r="V19" s="494">
        <f>SUM(V17:V18)</f>
        <v>1382817</v>
      </c>
    </row>
    <row r="20" spans="4:22" ht="25.5" customHeight="1" thickTop="1">
      <c r="D20" s="490"/>
      <c r="E20" s="490"/>
      <c r="F20" s="490"/>
      <c r="G20" s="490"/>
      <c r="H20" s="490"/>
      <c r="I20" s="490"/>
      <c r="J20" s="490"/>
      <c r="K20" s="490"/>
      <c r="L20" s="490"/>
      <c r="M20" s="490"/>
      <c r="N20" s="490"/>
      <c r="O20" s="490"/>
      <c r="P20" s="490"/>
      <c r="Q20" s="490"/>
      <c r="R20" s="490"/>
      <c r="S20" s="490"/>
      <c r="T20" s="495"/>
      <c r="U20" s="495"/>
      <c r="V20" s="495"/>
    </row>
    <row r="21" spans="4:22" ht="25.5" customHeight="1">
      <c r="D21" s="490"/>
      <c r="E21" s="490"/>
      <c r="F21" s="490"/>
      <c r="G21" s="490"/>
      <c r="H21" s="490"/>
      <c r="I21" s="490"/>
      <c r="J21" s="490"/>
      <c r="K21" s="490"/>
      <c r="L21" s="490"/>
      <c r="M21" s="490"/>
      <c r="N21" s="490"/>
      <c r="O21" s="490"/>
      <c r="P21" s="490"/>
      <c r="Q21" s="490"/>
      <c r="R21" s="490"/>
      <c r="S21" s="490"/>
      <c r="T21" s="495"/>
      <c r="U21" s="495"/>
      <c r="V21" s="495"/>
    </row>
    <row r="22" spans="4:22" ht="25.5" customHeight="1">
      <c r="D22" s="490"/>
      <c r="E22" s="490"/>
      <c r="F22" s="490"/>
      <c r="G22" s="490"/>
      <c r="H22" s="490"/>
      <c r="I22" s="490"/>
      <c r="J22" s="490"/>
      <c r="K22" s="490"/>
      <c r="L22" s="490"/>
      <c r="M22" s="490"/>
      <c r="N22" s="490"/>
      <c r="O22" s="490"/>
      <c r="P22" s="490"/>
      <c r="Q22" s="490"/>
      <c r="R22" s="490"/>
      <c r="S22" s="490"/>
      <c r="T22" s="495"/>
      <c r="U22" s="495"/>
      <c r="V22" s="495"/>
    </row>
    <row r="23" spans="1:23" ht="24" customHeight="1">
      <c r="A23" s="693" t="s">
        <v>796</v>
      </c>
      <c r="B23" s="693"/>
      <c r="C23" s="693"/>
      <c r="D23" s="693"/>
      <c r="E23" s="693"/>
      <c r="F23" s="693"/>
      <c r="G23" s="693"/>
      <c r="H23" s="693"/>
      <c r="I23" s="693"/>
      <c r="J23" s="693"/>
      <c r="K23" s="693"/>
      <c r="L23" s="693"/>
      <c r="M23" s="693"/>
      <c r="N23" s="693"/>
      <c r="O23" s="693"/>
      <c r="P23" s="693"/>
      <c r="Q23" s="693"/>
      <c r="R23" s="693"/>
      <c r="S23" s="693"/>
      <c r="T23" s="693"/>
      <c r="U23" s="693"/>
      <c r="V23" s="693"/>
      <c r="W23" s="390"/>
    </row>
    <row r="24" spans="1:23" ht="24" customHeight="1">
      <c r="A24" s="391"/>
      <c r="B24" s="391"/>
      <c r="C24" s="391"/>
      <c r="D24" s="391"/>
      <c r="E24" s="391"/>
      <c r="F24" s="391"/>
      <c r="G24" s="391"/>
      <c r="H24" s="391"/>
      <c r="I24" s="391"/>
      <c r="J24" s="391"/>
      <c r="K24" s="391"/>
      <c r="L24" s="391"/>
      <c r="M24" s="391"/>
      <c r="N24" s="391"/>
      <c r="O24" s="391"/>
      <c r="P24" s="391"/>
      <c r="Q24" s="391"/>
      <c r="R24" s="391"/>
      <c r="S24" s="391"/>
      <c r="T24" s="391"/>
      <c r="U24" s="391"/>
      <c r="V24" s="391"/>
      <c r="W24" s="390"/>
    </row>
    <row r="25" spans="1:4" ht="24" customHeight="1">
      <c r="A25" s="506" t="s">
        <v>797</v>
      </c>
      <c r="B25" s="505"/>
      <c r="C25" s="505"/>
      <c r="D25" s="505"/>
    </row>
    <row r="26" s="505" customFormat="1" ht="24" customHeight="1">
      <c r="A26" s="505" t="s">
        <v>798</v>
      </c>
    </row>
    <row r="27" s="505" customFormat="1" ht="24" customHeight="1">
      <c r="A27" s="505" t="s">
        <v>49</v>
      </c>
    </row>
    <row r="28" spans="10:23" s="505" customFormat="1" ht="24" customHeight="1">
      <c r="J28" s="616"/>
      <c r="V28" s="617" t="s">
        <v>203</v>
      </c>
      <c r="W28" s="617"/>
    </row>
    <row r="29" spans="4:23" s="505" customFormat="1" ht="24" customHeight="1">
      <c r="D29" s="618" t="s">
        <v>347</v>
      </c>
      <c r="E29" s="618"/>
      <c r="F29" s="618"/>
      <c r="H29" s="618" t="s">
        <v>235</v>
      </c>
      <c r="I29" s="618"/>
      <c r="J29" s="618"/>
      <c r="L29" s="618" t="s">
        <v>431</v>
      </c>
      <c r="M29" s="618"/>
      <c r="N29" s="618"/>
      <c r="P29" s="618" t="s">
        <v>48</v>
      </c>
      <c r="Q29" s="618"/>
      <c r="R29" s="618"/>
      <c r="T29" s="618" t="s">
        <v>367</v>
      </c>
      <c r="U29" s="618"/>
      <c r="V29" s="618"/>
      <c r="W29" s="619"/>
    </row>
    <row r="30" spans="4:23" ht="24" customHeight="1">
      <c r="D30" s="389">
        <v>2012</v>
      </c>
      <c r="E30" s="388">
        <v>2007</v>
      </c>
      <c r="F30" s="389">
        <v>2011</v>
      </c>
      <c r="G30" s="384"/>
      <c r="H30" s="389">
        <v>2012</v>
      </c>
      <c r="I30" s="388">
        <v>2007</v>
      </c>
      <c r="J30" s="389">
        <v>2011</v>
      </c>
      <c r="K30" s="384"/>
      <c r="L30" s="389">
        <v>2012</v>
      </c>
      <c r="M30" s="388">
        <v>2007</v>
      </c>
      <c r="N30" s="389">
        <v>2011</v>
      </c>
      <c r="O30" s="384"/>
      <c r="P30" s="389">
        <v>2012</v>
      </c>
      <c r="Q30" s="388">
        <v>2007</v>
      </c>
      <c r="R30" s="389">
        <v>2011</v>
      </c>
      <c r="S30" s="384"/>
      <c r="T30" s="389">
        <v>2012</v>
      </c>
      <c r="U30" s="388">
        <v>2007</v>
      </c>
      <c r="V30" s="389">
        <v>2011</v>
      </c>
      <c r="W30" s="388"/>
    </row>
    <row r="31" spans="1:22" ht="24" customHeight="1">
      <c r="A31" s="383" t="s">
        <v>432</v>
      </c>
      <c r="D31" s="565">
        <v>147048</v>
      </c>
      <c r="E31" s="565"/>
      <c r="F31" s="565">
        <v>114874</v>
      </c>
      <c r="G31" s="565"/>
      <c r="H31" s="565">
        <v>509613</v>
      </c>
      <c r="I31" s="565"/>
      <c r="J31" s="565">
        <v>445199</v>
      </c>
      <c r="K31" s="565"/>
      <c r="L31" s="612">
        <v>118085</v>
      </c>
      <c r="M31" s="565"/>
      <c r="N31" s="612">
        <v>0</v>
      </c>
      <c r="O31" s="565"/>
      <c r="P31" s="612">
        <v>56097</v>
      </c>
      <c r="Q31" s="565"/>
      <c r="R31" s="612">
        <v>0</v>
      </c>
      <c r="S31" s="496"/>
      <c r="T31" s="496">
        <f>D31+H31+L31+P31</f>
        <v>830843</v>
      </c>
      <c r="U31" s="496"/>
      <c r="V31" s="496">
        <f>F31+J31+N31+R31</f>
        <v>560073</v>
      </c>
    </row>
    <row r="32" spans="1:23" ht="24" customHeight="1">
      <c r="A32" s="383" t="s">
        <v>433</v>
      </c>
      <c r="D32" s="613">
        <v>-5250</v>
      </c>
      <c r="E32" s="565"/>
      <c r="F32" s="613">
        <v>0</v>
      </c>
      <c r="G32" s="565"/>
      <c r="H32" s="613">
        <v>-464712</v>
      </c>
      <c r="I32" s="565"/>
      <c r="J32" s="613">
        <v>-398262</v>
      </c>
      <c r="K32" s="565"/>
      <c r="L32" s="613">
        <v>-16226</v>
      </c>
      <c r="M32" s="565"/>
      <c r="N32" s="613">
        <v>0</v>
      </c>
      <c r="O32" s="565"/>
      <c r="P32" s="613">
        <v>-55126</v>
      </c>
      <c r="Q32" s="565"/>
      <c r="R32" s="613">
        <v>0</v>
      </c>
      <c r="S32" s="496"/>
      <c r="T32" s="499">
        <f>D32+H32+L32+P32</f>
        <v>-541314</v>
      </c>
      <c r="U32" s="496"/>
      <c r="V32" s="499">
        <f>F32+J32+N32+R32</f>
        <v>-398262</v>
      </c>
      <c r="W32" s="387"/>
    </row>
    <row r="33" spans="1:22" ht="24" customHeight="1">
      <c r="A33" s="383" t="s">
        <v>434</v>
      </c>
      <c r="D33" s="496">
        <f>SUM(D31:D32)</f>
        <v>141798</v>
      </c>
      <c r="E33" s="496"/>
      <c r="F33" s="496">
        <f>SUM(F31:F32)</f>
        <v>114874</v>
      </c>
      <c r="G33" s="496"/>
      <c r="H33" s="496">
        <f>SUM(H31:H32)</f>
        <v>44901</v>
      </c>
      <c r="I33" s="496"/>
      <c r="J33" s="496">
        <f>SUM(J31:J32)</f>
        <v>46937</v>
      </c>
      <c r="K33" s="496"/>
      <c r="L33" s="496">
        <f>SUM(L31:L32)</f>
        <v>101859</v>
      </c>
      <c r="M33" s="496"/>
      <c r="N33" s="496">
        <f>SUM(N31:N32)</f>
        <v>0</v>
      </c>
      <c r="O33" s="496"/>
      <c r="P33" s="496">
        <f>SUM(P31:P32)</f>
        <v>971</v>
      </c>
      <c r="Q33" s="496"/>
      <c r="R33" s="626">
        <f>SUM(R31:R32)</f>
        <v>0</v>
      </c>
      <c r="S33" s="496"/>
      <c r="T33" s="496">
        <f>SUM(T31:T32)</f>
        <v>289529</v>
      </c>
      <c r="U33" s="496"/>
      <c r="V33" s="496">
        <f>SUM(V31:V32)</f>
        <v>161811</v>
      </c>
    </row>
    <row r="34" spans="1:23" ht="24" customHeight="1">
      <c r="A34" s="383" t="s">
        <v>435</v>
      </c>
      <c r="D34" s="496"/>
      <c r="E34" s="496"/>
      <c r="F34" s="496"/>
      <c r="G34" s="496"/>
      <c r="H34" s="496"/>
      <c r="I34" s="496"/>
      <c r="J34" s="496"/>
      <c r="K34" s="496"/>
      <c r="L34" s="496"/>
      <c r="M34" s="496"/>
      <c r="N34" s="496"/>
      <c r="O34" s="496"/>
      <c r="P34" s="496"/>
      <c r="Q34" s="496"/>
      <c r="R34" s="496"/>
      <c r="S34" s="496"/>
      <c r="T34" s="565">
        <v>-92587</v>
      </c>
      <c r="U34" s="614"/>
      <c r="V34" s="614">
        <v>-70844</v>
      </c>
      <c r="W34" s="386"/>
    </row>
    <row r="35" spans="1:23" ht="24" customHeight="1">
      <c r="A35" s="383" t="s">
        <v>436</v>
      </c>
      <c r="D35" s="496"/>
      <c r="E35" s="496"/>
      <c r="F35" s="496"/>
      <c r="G35" s="496"/>
      <c r="H35" s="496"/>
      <c r="I35" s="496"/>
      <c r="J35" s="496"/>
      <c r="K35" s="496"/>
      <c r="L35" s="496"/>
      <c r="M35" s="496"/>
      <c r="N35" s="496"/>
      <c r="O35" s="496"/>
      <c r="P35" s="496"/>
      <c r="Q35" s="496"/>
      <c r="R35" s="496"/>
      <c r="S35" s="496"/>
      <c r="T35" s="565">
        <v>-11952</v>
      </c>
      <c r="U35" s="614"/>
      <c r="V35" s="614">
        <v>-6314</v>
      </c>
      <c r="W35" s="386"/>
    </row>
    <row r="36" spans="1:22" ht="24" customHeight="1" thickBot="1">
      <c r="A36" s="383" t="s">
        <v>466</v>
      </c>
      <c r="D36" s="496"/>
      <c r="E36" s="496"/>
      <c r="F36" s="496"/>
      <c r="G36" s="496"/>
      <c r="H36" s="496"/>
      <c r="I36" s="496"/>
      <c r="J36" s="496"/>
      <c r="K36" s="496"/>
      <c r="L36" s="496"/>
      <c r="M36" s="496"/>
      <c r="N36" s="496"/>
      <c r="O36" s="496"/>
      <c r="P36" s="496"/>
      <c r="Q36" s="496"/>
      <c r="R36" s="496"/>
      <c r="S36" s="496"/>
      <c r="T36" s="501">
        <f>SUM(T33:T35)</f>
        <v>184990</v>
      </c>
      <c r="U36" s="496">
        <f>SUM(U33:U35)</f>
        <v>0</v>
      </c>
      <c r="V36" s="501">
        <f>SUM(V33:V35)</f>
        <v>84653</v>
      </c>
    </row>
    <row r="37" spans="1:22" ht="24" customHeight="1" thickTop="1">
      <c r="A37" s="383" t="s">
        <v>465</v>
      </c>
      <c r="D37" s="565">
        <v>155704</v>
      </c>
      <c r="E37" s="565"/>
      <c r="F37" s="565">
        <v>75862</v>
      </c>
      <c r="G37" s="565"/>
      <c r="H37" s="565">
        <v>613273</v>
      </c>
      <c r="I37" s="565"/>
      <c r="J37" s="565">
        <v>507114</v>
      </c>
      <c r="K37" s="565"/>
      <c r="L37" s="565">
        <v>204477</v>
      </c>
      <c r="M37" s="565"/>
      <c r="N37" s="565">
        <v>14988</v>
      </c>
      <c r="O37" s="565"/>
      <c r="P37" s="565">
        <v>0</v>
      </c>
      <c r="Q37" s="565"/>
      <c r="R37" s="565">
        <v>0</v>
      </c>
      <c r="S37" s="496"/>
      <c r="T37" s="496">
        <f>D37+H37+L37+P37</f>
        <v>973454</v>
      </c>
      <c r="U37" s="496"/>
      <c r="V37" s="496">
        <f>N37+J37+F37+R37</f>
        <v>597964</v>
      </c>
    </row>
    <row r="38" spans="1:22" ht="24" customHeight="1">
      <c r="A38" s="383" t="s">
        <v>437</v>
      </c>
      <c r="D38" s="565"/>
      <c r="E38" s="565"/>
      <c r="F38" s="565"/>
      <c r="G38" s="565"/>
      <c r="H38" s="565"/>
      <c r="I38" s="565"/>
      <c r="J38" s="565"/>
      <c r="K38" s="565"/>
      <c r="L38" s="565"/>
      <c r="M38" s="565"/>
      <c r="N38" s="565"/>
      <c r="O38" s="615"/>
      <c r="P38" s="565"/>
      <c r="Q38" s="565"/>
      <c r="R38" s="565"/>
      <c r="S38" s="496"/>
      <c r="T38" s="502">
        <v>7682515</v>
      </c>
      <c r="U38" s="502"/>
      <c r="V38" s="502">
        <v>6636326</v>
      </c>
    </row>
    <row r="39" spans="1:23" ht="24" customHeight="1" thickBot="1">
      <c r="A39" s="383" t="s">
        <v>438</v>
      </c>
      <c r="D39" s="565"/>
      <c r="E39" s="565"/>
      <c r="F39" s="565"/>
      <c r="G39" s="565"/>
      <c r="H39" s="565"/>
      <c r="I39" s="565"/>
      <c r="J39" s="565"/>
      <c r="K39" s="565"/>
      <c r="L39" s="565"/>
      <c r="M39" s="565"/>
      <c r="N39" s="565"/>
      <c r="O39" s="615"/>
      <c r="P39" s="565"/>
      <c r="Q39" s="565"/>
      <c r="R39" s="565"/>
      <c r="S39" s="496"/>
      <c r="T39" s="501">
        <f>SUM(T37:T38)</f>
        <v>8655969</v>
      </c>
      <c r="U39" s="500"/>
      <c r="V39" s="501">
        <f>SUM(V37:V38)</f>
        <v>7234290</v>
      </c>
      <c r="W39" s="384"/>
    </row>
    <row r="40" spans="1:22" ht="24" customHeight="1" thickTop="1">
      <c r="A40" s="383" t="s">
        <v>228</v>
      </c>
      <c r="D40" s="565">
        <v>15600</v>
      </c>
      <c r="E40" s="565"/>
      <c r="F40" s="565">
        <v>15600</v>
      </c>
      <c r="G40" s="565"/>
      <c r="H40" s="565">
        <v>250203</v>
      </c>
      <c r="I40" s="565"/>
      <c r="J40" s="565">
        <v>317243</v>
      </c>
      <c r="K40" s="565"/>
      <c r="L40" s="565">
        <v>57062</v>
      </c>
      <c r="M40" s="565"/>
      <c r="N40" s="565">
        <v>0</v>
      </c>
      <c r="O40" s="565"/>
      <c r="P40" s="565">
        <v>871</v>
      </c>
      <c r="Q40" s="565"/>
      <c r="R40" s="565">
        <v>0</v>
      </c>
      <c r="S40" s="496"/>
      <c r="T40" s="500">
        <f>D40+H40+L40+P40</f>
        <v>323736</v>
      </c>
      <c r="U40" s="500"/>
      <c r="V40" s="500">
        <f>N40+J40+F40+R40</f>
        <v>332843</v>
      </c>
    </row>
    <row r="41" spans="1:22" ht="24" customHeight="1">
      <c r="A41" s="383" t="s">
        <v>229</v>
      </c>
      <c r="D41" s="496"/>
      <c r="E41" s="496"/>
      <c r="F41" s="496"/>
      <c r="G41" s="496"/>
      <c r="H41" s="496"/>
      <c r="I41" s="496"/>
      <c r="J41" s="496"/>
      <c r="K41" s="496"/>
      <c r="L41" s="496"/>
      <c r="M41" s="496"/>
      <c r="N41" s="496"/>
      <c r="O41" s="496"/>
      <c r="P41" s="496"/>
      <c r="Q41" s="496"/>
      <c r="R41" s="496"/>
      <c r="S41" s="496"/>
      <c r="T41" s="502">
        <v>1461399</v>
      </c>
      <c r="U41" s="502"/>
      <c r="V41" s="502">
        <v>1049974</v>
      </c>
    </row>
    <row r="42" spans="1:23" ht="24" customHeight="1" thickBot="1">
      <c r="A42" s="383" t="s">
        <v>230</v>
      </c>
      <c r="D42" s="496"/>
      <c r="E42" s="496"/>
      <c r="F42" s="496"/>
      <c r="G42" s="496"/>
      <c r="H42" s="496"/>
      <c r="I42" s="496"/>
      <c r="J42" s="496"/>
      <c r="K42" s="496"/>
      <c r="L42" s="496"/>
      <c r="M42" s="496"/>
      <c r="N42" s="496"/>
      <c r="O42" s="496"/>
      <c r="P42" s="496"/>
      <c r="Q42" s="496"/>
      <c r="R42" s="496"/>
      <c r="S42" s="496"/>
      <c r="T42" s="503">
        <f>SUM(T40:T41)</f>
        <v>1785135</v>
      </c>
      <c r="U42" s="504"/>
      <c r="V42" s="503">
        <f>SUM(V40:V41)</f>
        <v>1382817</v>
      </c>
      <c r="W42" s="385"/>
    </row>
    <row r="43" ht="24" customHeight="1" thickTop="1"/>
  </sheetData>
  <sheetProtection/>
  <mergeCells count="2">
    <mergeCell ref="A1:V1"/>
    <mergeCell ref="A23:V23"/>
  </mergeCells>
  <printOptions horizontalCentered="1"/>
  <pageMargins left="0.46" right="0.15748031496062992" top="0.6299212598425197" bottom="0.4330708661417323" header="0.1968503937007874" footer="0.1574803149606299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1:K39"/>
  <sheetViews>
    <sheetView zoomScalePageLayoutView="0" workbookViewId="0" topLeftCell="A25">
      <selection activeCell="A1" sqref="A1:K1"/>
    </sheetView>
  </sheetViews>
  <sheetFormatPr defaultColWidth="9.140625" defaultRowHeight="25.5" customHeight="1"/>
  <cols>
    <col min="1" max="1" width="7.7109375" style="3" customWidth="1"/>
    <col min="2" max="4" width="9.140625" style="3" customWidth="1"/>
    <col min="5" max="5" width="11.421875" style="3" customWidth="1"/>
    <col min="6" max="6" width="0.9921875" style="3" customWidth="1"/>
    <col min="7" max="7" width="17.28125" style="3" customWidth="1"/>
    <col min="8" max="8" width="0.85546875" style="3" customWidth="1"/>
    <col min="9" max="9" width="17.28125" style="3" customWidth="1"/>
    <col min="10" max="10" width="0.9921875" style="3" customWidth="1"/>
    <col min="11" max="11" width="17.28125" style="3" customWidth="1"/>
    <col min="12" max="12" width="4.00390625" style="3" customWidth="1"/>
    <col min="13" max="16384" width="9.140625" style="3" customWidth="1"/>
  </cols>
  <sheetData>
    <row r="1" spans="1:11" ht="25.5" customHeight="1">
      <c r="A1" s="694" t="s">
        <v>799</v>
      </c>
      <c r="B1" s="694"/>
      <c r="C1" s="694"/>
      <c r="D1" s="694"/>
      <c r="E1" s="694"/>
      <c r="F1" s="694"/>
      <c r="G1" s="694"/>
      <c r="H1" s="694"/>
      <c r="I1" s="694"/>
      <c r="J1" s="694"/>
      <c r="K1" s="694"/>
    </row>
    <row r="2" spans="1:11" ht="25.5" customHeight="1">
      <c r="A2" s="425"/>
      <c r="B2" s="425"/>
      <c r="C2" s="425"/>
      <c r="D2" s="425"/>
      <c r="E2" s="425"/>
      <c r="F2" s="425"/>
      <c r="G2" s="425"/>
      <c r="H2" s="425"/>
      <c r="I2" s="425"/>
      <c r="J2" s="425"/>
      <c r="K2" s="425"/>
    </row>
    <row r="3" s="1" customFormat="1" ht="25.5" customHeight="1">
      <c r="A3" s="2" t="s">
        <v>800</v>
      </c>
    </row>
    <row r="4" s="1" customFormat="1" ht="25.5" customHeight="1">
      <c r="A4" s="1" t="s">
        <v>801</v>
      </c>
    </row>
    <row r="5" s="1" customFormat="1" ht="25.5" customHeight="1">
      <c r="B5" s="1" t="s">
        <v>64</v>
      </c>
    </row>
    <row r="6" s="1" customFormat="1" ht="25.5" customHeight="1">
      <c r="A6" s="1" t="s">
        <v>65</v>
      </c>
    </row>
    <row r="7" s="1" customFormat="1" ht="25.5" customHeight="1">
      <c r="A7" s="1" t="s">
        <v>802</v>
      </c>
    </row>
    <row r="8" s="1" customFormat="1" ht="25.5" customHeight="1">
      <c r="B8" s="1" t="s">
        <v>384</v>
      </c>
    </row>
    <row r="9" spans="1:11" s="1" customFormat="1" ht="25.5" customHeight="1">
      <c r="A9" s="1" t="s">
        <v>803</v>
      </c>
      <c r="K9" s="559"/>
    </row>
    <row r="10" s="42" customFormat="1" ht="25.5" customHeight="1">
      <c r="B10" s="42" t="s">
        <v>39</v>
      </c>
    </row>
    <row r="11" s="42" customFormat="1" ht="25.5" customHeight="1">
      <c r="A11" s="42" t="s">
        <v>66</v>
      </c>
    </row>
    <row r="12" s="42" customFormat="1" ht="25.5" customHeight="1">
      <c r="A12" s="42" t="s">
        <v>804</v>
      </c>
    </row>
    <row r="13" spans="1:2" s="42" customFormat="1" ht="25.5" customHeight="1">
      <c r="A13" s="42" t="s">
        <v>73</v>
      </c>
      <c r="B13" s="42" t="s">
        <v>40</v>
      </c>
    </row>
    <row r="14" s="42" customFormat="1" ht="25.5" customHeight="1">
      <c r="A14" s="42" t="s">
        <v>89</v>
      </c>
    </row>
    <row r="15" s="42" customFormat="1" ht="25.5" customHeight="1">
      <c r="A15" s="42" t="s">
        <v>86</v>
      </c>
    </row>
    <row r="16" s="42" customFormat="1" ht="25.5" customHeight="1">
      <c r="A16" s="42" t="s">
        <v>87</v>
      </c>
    </row>
    <row r="17" s="42" customFormat="1" ht="25.5" customHeight="1">
      <c r="A17" s="42" t="s">
        <v>88</v>
      </c>
    </row>
    <row r="18" s="1" customFormat="1" ht="25.5" customHeight="1">
      <c r="A18" s="1" t="s">
        <v>805</v>
      </c>
    </row>
    <row r="19" s="1" customFormat="1" ht="25.5" customHeight="1">
      <c r="B19" s="1" t="s">
        <v>67</v>
      </c>
    </row>
    <row r="20" spans="1:5" s="1" customFormat="1" ht="25.5" customHeight="1">
      <c r="A20" s="42" t="s">
        <v>90</v>
      </c>
      <c r="B20" s="42"/>
      <c r="C20" s="42"/>
      <c r="D20" s="42"/>
      <c r="E20" s="42"/>
    </row>
    <row r="21" s="1" customFormat="1" ht="25.5" customHeight="1">
      <c r="A21" s="1" t="s">
        <v>91</v>
      </c>
    </row>
    <row r="22" s="1" customFormat="1" ht="25.5" customHeight="1">
      <c r="A22" s="1" t="s">
        <v>806</v>
      </c>
    </row>
    <row r="23" s="1" customFormat="1" ht="25.5" customHeight="1">
      <c r="B23" s="1" t="s">
        <v>68</v>
      </c>
    </row>
    <row r="24" s="1" customFormat="1" ht="25.5" customHeight="1">
      <c r="A24" s="1" t="s">
        <v>169</v>
      </c>
    </row>
    <row r="25" s="1" customFormat="1" ht="25.5" customHeight="1">
      <c r="A25" s="1" t="s">
        <v>220</v>
      </c>
    </row>
    <row r="26" s="1" customFormat="1" ht="5.25" customHeight="1"/>
    <row r="27" s="444" customFormat="1" ht="25.5" customHeight="1">
      <c r="A27" s="459" t="s">
        <v>807</v>
      </c>
    </row>
    <row r="28" s="444" customFormat="1" ht="25.5" customHeight="1">
      <c r="B28" s="444" t="s">
        <v>624</v>
      </c>
    </row>
    <row r="29" s="444" customFormat="1" ht="25.5" customHeight="1">
      <c r="A29" s="444" t="s">
        <v>808</v>
      </c>
    </row>
    <row r="30" s="444" customFormat="1" ht="25.5" customHeight="1">
      <c r="A30" s="444" t="s">
        <v>809</v>
      </c>
    </row>
    <row r="31" s="444" customFormat="1" ht="25.5" customHeight="1">
      <c r="A31" s="444" t="s">
        <v>810</v>
      </c>
    </row>
    <row r="32" s="444" customFormat="1" ht="21" customHeight="1">
      <c r="A32" s="444" t="s">
        <v>625</v>
      </c>
    </row>
    <row r="33" s="444" customFormat="1" ht="21" customHeight="1">
      <c r="A33" s="444" t="s">
        <v>626</v>
      </c>
    </row>
    <row r="34" s="444" customFormat="1" ht="6" customHeight="1"/>
    <row r="35" s="444" customFormat="1" ht="21" customHeight="1">
      <c r="A35" s="448" t="s">
        <v>812</v>
      </c>
    </row>
    <row r="36" s="444" customFormat="1" ht="21" customHeight="1">
      <c r="B36" s="444" t="s">
        <v>627</v>
      </c>
    </row>
    <row r="37" s="444" customFormat="1" ht="21" customHeight="1">
      <c r="A37" s="444" t="s">
        <v>811</v>
      </c>
    </row>
    <row r="38" spans="1:11" ht="25.5" customHeight="1">
      <c r="A38" s="478"/>
      <c r="B38" s="478"/>
      <c r="C38" s="478"/>
      <c r="D38" s="478"/>
      <c r="E38" s="478"/>
      <c r="F38" s="478"/>
      <c r="G38" s="478"/>
      <c r="H38" s="478"/>
      <c r="I38" s="478"/>
      <c r="J38" s="478"/>
      <c r="K38" s="478"/>
    </row>
    <row r="39" spans="1:11" ht="25.5" customHeight="1">
      <c r="A39" s="478"/>
      <c r="B39" s="478"/>
      <c r="C39" s="478"/>
      <c r="D39" s="478"/>
      <c r="E39" s="478"/>
      <c r="F39" s="478"/>
      <c r="G39" s="478"/>
      <c r="H39" s="478"/>
      <c r="I39" s="478"/>
      <c r="J39" s="478"/>
      <c r="K39" s="478"/>
    </row>
  </sheetData>
  <sheetProtection/>
  <mergeCells count="1">
    <mergeCell ref="A1:K1"/>
  </mergeCells>
  <printOptions/>
  <pageMargins left="0.79" right="0.07874015748031496" top="0.62" bottom="0.45" header="0.15748031496062992"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O56"/>
  <sheetViews>
    <sheetView view="pageBreakPreview" zoomScaleNormal="90" zoomScaleSheetLayoutView="100" zoomScalePageLayoutView="0" workbookViewId="0" topLeftCell="A1">
      <selection activeCell="I50" sqref="I50"/>
    </sheetView>
  </sheetViews>
  <sheetFormatPr defaultColWidth="9.140625" defaultRowHeight="24" customHeight="1"/>
  <cols>
    <col min="1" max="6" width="9.140625" style="251" customWidth="1"/>
    <col min="7" max="7" width="9.140625" style="399" customWidth="1"/>
    <col min="8" max="8" width="18.7109375" style="251" customWidth="1"/>
    <col min="9" max="9" width="2.7109375" style="251" customWidth="1"/>
    <col min="10" max="10" width="18.7109375" style="251" customWidth="1"/>
    <col min="11" max="11" width="2.8515625" style="251" customWidth="1"/>
    <col min="12" max="12" width="3.8515625" style="251" customWidth="1"/>
    <col min="13" max="13" width="9.140625" style="251" customWidth="1"/>
    <col min="14" max="21" width="0" style="251" hidden="1" customWidth="1"/>
    <col min="22" max="42" width="9.140625" style="251" customWidth="1"/>
    <col min="43" max="43" width="9.28125" style="251" customWidth="1"/>
    <col min="44" max="16384" width="9.140625" style="251" customWidth="1"/>
  </cols>
  <sheetData>
    <row r="1" spans="1:10" s="432" customFormat="1" ht="24" customHeight="1">
      <c r="A1" s="674" t="s">
        <v>724</v>
      </c>
      <c r="B1" s="674"/>
      <c r="C1" s="674"/>
      <c r="D1" s="674"/>
      <c r="E1" s="674"/>
      <c r="F1" s="674"/>
      <c r="G1" s="674"/>
      <c r="H1" s="674"/>
      <c r="I1" s="674"/>
      <c r="J1" s="674"/>
    </row>
    <row r="2" spans="1:10" s="432" customFormat="1" ht="23.25">
      <c r="A2" s="431"/>
      <c r="B2" s="431"/>
      <c r="C2" s="431"/>
      <c r="D2" s="431"/>
      <c r="E2" s="431"/>
      <c r="F2" s="431"/>
      <c r="G2" s="431"/>
      <c r="H2" s="431"/>
      <c r="I2" s="431"/>
      <c r="J2" s="431"/>
    </row>
    <row r="3" spans="1:15" s="284" customFormat="1" ht="24" customHeight="1">
      <c r="A3" s="569" t="s">
        <v>723</v>
      </c>
      <c r="B3" s="431"/>
      <c r="C3" s="431"/>
      <c r="D3" s="431"/>
      <c r="E3" s="431"/>
      <c r="F3" s="431"/>
      <c r="G3" s="431"/>
      <c r="H3" s="431"/>
      <c r="I3" s="431"/>
      <c r="J3" s="431"/>
      <c r="K3" s="434"/>
      <c r="L3" s="434"/>
      <c r="O3" s="285"/>
    </row>
    <row r="4" spans="1:15" s="284" customFormat="1" ht="24" customHeight="1">
      <c r="A4" s="569"/>
      <c r="B4" s="400" t="s">
        <v>816</v>
      </c>
      <c r="C4" s="400"/>
      <c r="D4" s="400"/>
      <c r="E4" s="400"/>
      <c r="F4" s="400"/>
      <c r="G4" s="400"/>
      <c r="H4" s="400"/>
      <c r="I4" s="400"/>
      <c r="J4" s="400"/>
      <c r="K4" s="434"/>
      <c r="L4" s="434"/>
      <c r="O4" s="285"/>
    </row>
    <row r="5" spans="1:15" s="284" customFormat="1" ht="24" customHeight="1">
      <c r="A5" s="569"/>
      <c r="B5" s="431"/>
      <c r="C5" s="431"/>
      <c r="D5" s="431"/>
      <c r="E5" s="431"/>
      <c r="F5" s="431"/>
      <c r="G5" s="431"/>
      <c r="H5" s="431"/>
      <c r="I5" s="431"/>
      <c r="J5" s="20" t="s">
        <v>412</v>
      </c>
      <c r="K5" s="434"/>
      <c r="L5" s="434"/>
      <c r="O5" s="285"/>
    </row>
    <row r="6" spans="1:15" s="284" customFormat="1" ht="24" customHeight="1">
      <c r="A6" s="569"/>
      <c r="B6" s="431"/>
      <c r="C6" s="431"/>
      <c r="D6" s="431"/>
      <c r="E6" s="431"/>
      <c r="F6" s="431"/>
      <c r="G6" s="431"/>
      <c r="H6" s="286"/>
      <c r="I6" s="17" t="s">
        <v>385</v>
      </c>
      <c r="J6" s="431"/>
      <c r="K6" s="434"/>
      <c r="L6" s="434"/>
      <c r="O6" s="285"/>
    </row>
    <row r="7" spans="1:15" s="284" customFormat="1" ht="24" customHeight="1">
      <c r="A7" s="569"/>
      <c r="B7" s="431"/>
      <c r="C7" s="431"/>
      <c r="D7" s="431"/>
      <c r="E7" s="431"/>
      <c r="F7" s="431"/>
      <c r="G7" s="431"/>
      <c r="H7" s="593"/>
      <c r="I7" s="19" t="s">
        <v>815</v>
      </c>
      <c r="J7" s="593"/>
      <c r="K7" s="434"/>
      <c r="L7" s="434"/>
      <c r="O7" s="285"/>
    </row>
    <row r="8" spans="1:15" s="284" customFormat="1" ht="24" customHeight="1">
      <c r="A8" s="569"/>
      <c r="B8" s="431"/>
      <c r="C8" s="431"/>
      <c r="D8" s="431"/>
      <c r="E8" s="431"/>
      <c r="F8" s="431"/>
      <c r="G8" s="431"/>
      <c r="H8" s="289" t="s">
        <v>601</v>
      </c>
      <c r="I8" s="283"/>
      <c r="J8" s="577" t="s">
        <v>19</v>
      </c>
      <c r="K8" s="434"/>
      <c r="L8" s="434"/>
      <c r="O8" s="285"/>
    </row>
    <row r="9" spans="1:15" s="284" customFormat="1" ht="24" customHeight="1">
      <c r="A9" s="569"/>
      <c r="B9" s="594" t="s">
        <v>27</v>
      </c>
      <c r="C9" s="431"/>
      <c r="D9" s="431"/>
      <c r="E9" s="431"/>
      <c r="F9" s="431"/>
      <c r="G9" s="431"/>
      <c r="H9" s="156">
        <v>423946185.54</v>
      </c>
      <c r="I9" s="156"/>
      <c r="J9" s="156">
        <v>348602477.2</v>
      </c>
      <c r="K9" s="434"/>
      <c r="L9" s="434"/>
      <c r="O9" s="285"/>
    </row>
    <row r="10" spans="1:15" s="284" customFormat="1" ht="24" customHeight="1">
      <c r="A10" s="595"/>
      <c r="B10" s="594" t="s">
        <v>28</v>
      </c>
      <c r="C10" s="431"/>
      <c r="D10" s="431"/>
      <c r="E10" s="431"/>
      <c r="F10" s="431"/>
      <c r="G10" s="431"/>
      <c r="H10" s="607">
        <v>0</v>
      </c>
      <c r="I10" s="156"/>
      <c r="J10" s="607">
        <v>0</v>
      </c>
      <c r="K10" s="434"/>
      <c r="L10" s="434"/>
      <c r="O10" s="285"/>
    </row>
    <row r="11" spans="1:15" s="284" customFormat="1" ht="24" customHeight="1">
      <c r="A11" s="569"/>
      <c r="B11" s="431" t="s">
        <v>147</v>
      </c>
      <c r="C11" s="431"/>
      <c r="D11" s="431"/>
      <c r="E11" s="431"/>
      <c r="F11" s="431"/>
      <c r="G11" s="431"/>
      <c r="H11" s="620">
        <f>SUM(H9:H10)</f>
        <v>423946185.54</v>
      </c>
      <c r="I11" s="568"/>
      <c r="J11" s="620">
        <f>SUM(J9:J10)</f>
        <v>348602477.2</v>
      </c>
      <c r="K11" s="434"/>
      <c r="L11" s="434"/>
      <c r="O11" s="285"/>
    </row>
    <row r="12" spans="1:15" s="284" customFormat="1" ht="24" customHeight="1">
      <c r="A12" s="569"/>
      <c r="B12" s="283" t="s">
        <v>588</v>
      </c>
      <c r="C12" s="431"/>
      <c r="D12" s="431"/>
      <c r="E12" s="431"/>
      <c r="F12" s="431"/>
      <c r="G12" s="431"/>
      <c r="H12" s="596">
        <v>-41682434.57</v>
      </c>
      <c r="I12" s="156"/>
      <c r="J12" s="596">
        <v>-41682434.57</v>
      </c>
      <c r="K12" s="434"/>
      <c r="L12" s="434"/>
      <c r="O12" s="285"/>
    </row>
    <row r="13" spans="1:15" s="284" customFormat="1" ht="24" customHeight="1" thickBot="1">
      <c r="A13" s="569"/>
      <c r="B13" s="594"/>
      <c r="C13" s="594" t="s">
        <v>29</v>
      </c>
      <c r="D13" s="431"/>
      <c r="E13" s="431"/>
      <c r="F13" s="431"/>
      <c r="G13" s="431"/>
      <c r="H13" s="597">
        <f>SUM(H11:H12)</f>
        <v>382263750.97</v>
      </c>
      <c r="I13" s="568"/>
      <c r="J13" s="597">
        <f>SUM(J11:J12)</f>
        <v>306920042.63</v>
      </c>
      <c r="K13" s="434"/>
      <c r="L13" s="434"/>
      <c r="O13" s="285"/>
    </row>
    <row r="14" spans="1:15" s="284" customFormat="1" ht="24" customHeight="1" thickTop="1">
      <c r="A14" s="431"/>
      <c r="B14" s="431"/>
      <c r="C14" s="431"/>
      <c r="D14" s="431"/>
      <c r="E14" s="431"/>
      <c r="F14" s="431"/>
      <c r="G14" s="431"/>
      <c r="H14" s="431"/>
      <c r="I14" s="431"/>
      <c r="J14" s="431"/>
      <c r="K14" s="434"/>
      <c r="L14" s="434"/>
      <c r="O14" s="285"/>
    </row>
    <row r="15" spans="1:15" s="284" customFormat="1" ht="23.25">
      <c r="A15" s="431"/>
      <c r="B15" s="431"/>
      <c r="C15" s="431"/>
      <c r="D15" s="431"/>
      <c r="E15" s="431"/>
      <c r="F15" s="431"/>
      <c r="G15" s="431"/>
      <c r="H15" s="431"/>
      <c r="I15" s="431"/>
      <c r="J15" s="431"/>
      <c r="K15" s="434"/>
      <c r="L15" s="434"/>
      <c r="O15" s="285"/>
    </row>
    <row r="16" spans="2:10" s="288" customFormat="1" ht="24" customHeight="1">
      <c r="B16" s="283" t="s">
        <v>817</v>
      </c>
      <c r="C16" s="283"/>
      <c r="D16" s="283"/>
      <c r="E16" s="283"/>
      <c r="F16" s="283"/>
      <c r="G16" s="104"/>
      <c r="H16" s="571"/>
      <c r="I16" s="571"/>
      <c r="J16" s="571"/>
    </row>
    <row r="17" spans="1:10" s="288" customFormat="1" ht="24" customHeight="1">
      <c r="A17" s="283" t="s">
        <v>30</v>
      </c>
      <c r="B17" s="283"/>
      <c r="C17" s="283"/>
      <c r="D17" s="283"/>
      <c r="E17" s="283"/>
      <c r="F17" s="283"/>
      <c r="G17" s="104"/>
      <c r="H17" s="571"/>
      <c r="I17" s="571"/>
      <c r="J17" s="571"/>
    </row>
    <row r="18" spans="1:10" s="286" customFormat="1" ht="24" customHeight="1">
      <c r="A18" s="13"/>
      <c r="B18" s="13"/>
      <c r="C18" s="13"/>
      <c r="D18" s="13"/>
      <c r="E18" s="13"/>
      <c r="F18" s="13"/>
      <c r="G18" s="104"/>
      <c r="H18" s="572"/>
      <c r="I18" s="572"/>
      <c r="J18" s="21" t="s">
        <v>412</v>
      </c>
    </row>
    <row r="19" spans="1:10" s="286" customFormat="1" ht="24" customHeight="1">
      <c r="A19" s="13"/>
      <c r="B19" s="13"/>
      <c r="C19" s="13"/>
      <c r="D19" s="13"/>
      <c r="E19" s="13"/>
      <c r="F19" s="13"/>
      <c r="G19" s="104"/>
      <c r="H19" s="570"/>
      <c r="I19" s="573" t="s">
        <v>385</v>
      </c>
      <c r="J19" s="573"/>
    </row>
    <row r="20" spans="1:10" s="286" customFormat="1" ht="24" customHeight="1">
      <c r="A20" s="13"/>
      <c r="B20" s="13"/>
      <c r="C20" s="13"/>
      <c r="D20" s="13"/>
      <c r="E20" s="13"/>
      <c r="F20" s="13"/>
      <c r="G20" s="104"/>
      <c r="H20" s="574"/>
      <c r="I20" s="575" t="s">
        <v>815</v>
      </c>
      <c r="J20" s="576"/>
    </row>
    <row r="21" spans="7:10" s="283" customFormat="1" ht="24" customHeight="1">
      <c r="G21" s="104"/>
      <c r="H21" s="289" t="s">
        <v>601</v>
      </c>
      <c r="J21" s="577" t="s">
        <v>19</v>
      </c>
    </row>
    <row r="22" spans="2:10" s="288" customFormat="1" ht="24" customHeight="1">
      <c r="B22" s="283" t="s">
        <v>589</v>
      </c>
      <c r="C22" s="283"/>
      <c r="D22" s="283"/>
      <c r="E22" s="283"/>
      <c r="F22" s="283"/>
      <c r="G22" s="105"/>
      <c r="H22" s="598">
        <v>381045369.92</v>
      </c>
      <c r="I22" s="598"/>
      <c r="J22" s="598">
        <v>306824967.63</v>
      </c>
    </row>
    <row r="23" spans="2:10" s="288" customFormat="1" ht="24" customHeight="1">
      <c r="B23" s="283" t="s">
        <v>590</v>
      </c>
      <c r="C23" s="283"/>
      <c r="D23" s="283"/>
      <c r="E23" s="283"/>
      <c r="F23" s="283"/>
      <c r="G23" s="105"/>
      <c r="H23" s="598">
        <v>1218381.05</v>
      </c>
      <c r="I23" s="598"/>
      <c r="J23" s="598">
        <v>95075</v>
      </c>
    </row>
    <row r="24" spans="2:10" s="288" customFormat="1" ht="24" customHeight="1">
      <c r="B24" s="283" t="s">
        <v>591</v>
      </c>
      <c r="C24" s="283"/>
      <c r="D24" s="283"/>
      <c r="E24" s="283"/>
      <c r="F24" s="283"/>
      <c r="G24" s="105"/>
      <c r="H24" s="598">
        <v>0</v>
      </c>
      <c r="I24" s="598"/>
      <c r="J24" s="598">
        <v>0</v>
      </c>
    </row>
    <row r="25" spans="2:10" s="288" customFormat="1" ht="24" customHeight="1">
      <c r="B25" s="283" t="s">
        <v>592</v>
      </c>
      <c r="C25" s="283"/>
      <c r="D25" s="283"/>
      <c r="E25" s="283"/>
      <c r="F25" s="283"/>
      <c r="G25" s="105"/>
      <c r="H25" s="598">
        <v>0</v>
      </c>
      <c r="I25" s="598"/>
      <c r="J25" s="598">
        <v>0</v>
      </c>
    </row>
    <row r="26" spans="2:10" s="288" customFormat="1" ht="24" customHeight="1">
      <c r="B26" s="283" t="s">
        <v>593</v>
      </c>
      <c r="C26" s="283"/>
      <c r="D26" s="283"/>
      <c r="E26" s="283"/>
      <c r="F26" s="283"/>
      <c r="G26" s="105"/>
      <c r="H26" s="599">
        <v>41682434.57</v>
      </c>
      <c r="I26" s="598"/>
      <c r="J26" s="599">
        <v>41682434.57</v>
      </c>
    </row>
    <row r="27" spans="2:10" s="288" customFormat="1" ht="24" customHeight="1">
      <c r="B27" s="283"/>
      <c r="C27" s="283" t="s">
        <v>367</v>
      </c>
      <c r="D27" s="283"/>
      <c r="E27" s="283"/>
      <c r="F27" s="283"/>
      <c r="G27" s="105"/>
      <c r="H27" s="598">
        <f>SUM(H22:H26)</f>
        <v>423946185.54</v>
      </c>
      <c r="I27" s="598"/>
      <c r="J27" s="598">
        <f>SUM(J22:J26)</f>
        <v>348602477.2</v>
      </c>
    </row>
    <row r="28" spans="2:10" s="288" customFormat="1" ht="24" customHeight="1">
      <c r="B28" s="283" t="s">
        <v>588</v>
      </c>
      <c r="C28" s="283"/>
      <c r="D28" s="283"/>
      <c r="E28" s="283"/>
      <c r="F28" s="283"/>
      <c r="G28" s="105"/>
      <c r="H28" s="598">
        <v>-41682434.57</v>
      </c>
      <c r="I28" s="598"/>
      <c r="J28" s="598">
        <v>-41682434.57</v>
      </c>
    </row>
    <row r="29" spans="2:10" s="288" customFormat="1" ht="24" customHeight="1" thickBot="1">
      <c r="B29" s="283" t="s">
        <v>27</v>
      </c>
      <c r="C29" s="283"/>
      <c r="D29" s="283"/>
      <c r="E29" s="283"/>
      <c r="F29" s="283"/>
      <c r="G29" s="105"/>
      <c r="H29" s="600">
        <f>SUM(H27:H28)</f>
        <v>382263750.97</v>
      </c>
      <c r="I29" s="598"/>
      <c r="J29" s="600">
        <f>SUM(J27:J28)</f>
        <v>306920042.63</v>
      </c>
    </row>
    <row r="30" spans="2:10" s="288" customFormat="1" ht="24.75" thickTop="1">
      <c r="B30" s="283"/>
      <c r="C30" s="283"/>
      <c r="D30" s="283"/>
      <c r="E30" s="283"/>
      <c r="F30" s="283"/>
      <c r="G30" s="105"/>
      <c r="H30" s="598"/>
      <c r="I30" s="598"/>
      <c r="J30" s="598"/>
    </row>
    <row r="31" spans="2:10" s="288" customFormat="1" ht="24">
      <c r="B31" s="283"/>
      <c r="C31" s="283"/>
      <c r="D31" s="283"/>
      <c r="E31" s="283"/>
      <c r="F31" s="283"/>
      <c r="G31" s="105"/>
      <c r="H31" s="598"/>
      <c r="I31" s="598"/>
      <c r="J31" s="598"/>
    </row>
    <row r="32" spans="2:10" s="288" customFormat="1" ht="24">
      <c r="B32" s="283"/>
      <c r="C32" s="283"/>
      <c r="D32" s="283"/>
      <c r="E32" s="283"/>
      <c r="F32" s="283"/>
      <c r="G32" s="105"/>
      <c r="H32" s="598"/>
      <c r="I32" s="598"/>
      <c r="J32" s="598"/>
    </row>
    <row r="33" spans="2:10" s="288" customFormat="1" ht="24">
      <c r="B33" s="283"/>
      <c r="C33" s="283"/>
      <c r="D33" s="283"/>
      <c r="E33" s="283"/>
      <c r="F33" s="283"/>
      <c r="G33" s="105"/>
      <c r="H33" s="598"/>
      <c r="I33" s="598"/>
      <c r="J33" s="598"/>
    </row>
    <row r="34" spans="1:15" s="284" customFormat="1" ht="24" customHeight="1">
      <c r="A34" s="674" t="s">
        <v>725</v>
      </c>
      <c r="B34" s="674"/>
      <c r="C34" s="674"/>
      <c r="D34" s="674"/>
      <c r="E34" s="674"/>
      <c r="F34" s="674"/>
      <c r="G34" s="674"/>
      <c r="H34" s="674"/>
      <c r="I34" s="674"/>
      <c r="J34" s="674"/>
      <c r="K34" s="434"/>
      <c r="L34" s="434"/>
      <c r="O34" s="285"/>
    </row>
    <row r="35" spans="1:15" s="284" customFormat="1" ht="24" customHeight="1">
      <c r="A35" s="431"/>
      <c r="B35" s="431"/>
      <c r="C35" s="431"/>
      <c r="D35" s="431"/>
      <c r="E35" s="431"/>
      <c r="F35" s="431"/>
      <c r="G35" s="431"/>
      <c r="H35" s="431"/>
      <c r="I35" s="431"/>
      <c r="J35" s="431"/>
      <c r="K35" s="434"/>
      <c r="L35" s="434"/>
      <c r="O35" s="285"/>
    </row>
    <row r="36" spans="1:10" s="288" customFormat="1" ht="24" customHeight="1">
      <c r="A36" s="569" t="s">
        <v>726</v>
      </c>
      <c r="B36" s="283"/>
      <c r="C36" s="283"/>
      <c r="D36" s="283"/>
      <c r="E36" s="283"/>
      <c r="F36" s="283"/>
      <c r="G36" s="105"/>
      <c r="H36" s="598"/>
      <c r="I36" s="598"/>
      <c r="J36" s="598"/>
    </row>
    <row r="37" spans="2:10" s="288" customFormat="1" ht="24" customHeight="1">
      <c r="B37" s="283" t="s">
        <v>820</v>
      </c>
      <c r="C37" s="283"/>
      <c r="D37" s="283"/>
      <c r="E37" s="283"/>
      <c r="F37" s="283"/>
      <c r="G37" s="105"/>
      <c r="H37" s="598"/>
      <c r="I37" s="598"/>
      <c r="J37" s="598"/>
    </row>
    <row r="38" spans="2:10" s="288" customFormat="1" ht="24" customHeight="1">
      <c r="B38" s="283"/>
      <c r="C38" s="283"/>
      <c r="D38" s="283"/>
      <c r="E38" s="283"/>
      <c r="F38" s="283"/>
      <c r="G38" s="105"/>
      <c r="H38" s="572"/>
      <c r="I38" s="572"/>
      <c r="J38" s="21" t="s">
        <v>412</v>
      </c>
    </row>
    <row r="39" spans="2:10" s="288" customFormat="1" ht="24" customHeight="1">
      <c r="B39" s="283"/>
      <c r="C39" s="283"/>
      <c r="D39" s="283"/>
      <c r="E39" s="283"/>
      <c r="F39" s="283"/>
      <c r="G39" s="105"/>
      <c r="H39" s="570"/>
      <c r="I39" s="573" t="s">
        <v>385</v>
      </c>
      <c r="J39" s="573"/>
    </row>
    <row r="40" spans="2:10" s="288" customFormat="1" ht="24" customHeight="1">
      <c r="B40" s="283"/>
      <c r="C40" s="283"/>
      <c r="D40" s="283"/>
      <c r="E40" s="283"/>
      <c r="F40" s="283"/>
      <c r="G40" s="105"/>
      <c r="H40" s="574"/>
      <c r="I40" s="575" t="s">
        <v>815</v>
      </c>
      <c r="J40" s="576"/>
    </row>
    <row r="41" spans="2:10" s="288" customFormat="1" ht="24" customHeight="1">
      <c r="B41" s="283"/>
      <c r="C41" s="283"/>
      <c r="D41" s="283"/>
      <c r="E41" s="283"/>
      <c r="F41" s="283"/>
      <c r="G41" s="105"/>
      <c r="H41" s="577" t="s">
        <v>601</v>
      </c>
      <c r="I41" s="578"/>
      <c r="J41" s="577" t="s">
        <v>19</v>
      </c>
    </row>
    <row r="42" spans="2:10" s="288" customFormat="1" ht="24" customHeight="1">
      <c r="B42" s="283" t="s">
        <v>31</v>
      </c>
      <c r="C42" s="283"/>
      <c r="D42" s="283"/>
      <c r="E42" s="283"/>
      <c r="F42" s="283"/>
      <c r="G42" s="105"/>
      <c r="H42" s="598">
        <v>27665836.48</v>
      </c>
      <c r="I42" s="598"/>
      <c r="J42" s="598">
        <v>22955620.57</v>
      </c>
    </row>
    <row r="43" spans="2:10" s="288" customFormat="1" ht="24" customHeight="1">
      <c r="B43" s="283" t="s">
        <v>50</v>
      </c>
      <c r="C43" s="283"/>
      <c r="D43" s="283"/>
      <c r="E43" s="283"/>
      <c r="F43" s="283"/>
      <c r="G43" s="105"/>
      <c r="H43" s="598">
        <v>886525.2</v>
      </c>
      <c r="I43" s="598"/>
      <c r="J43" s="598">
        <v>11056643.14</v>
      </c>
    </row>
    <row r="44" spans="2:10" s="288" customFormat="1" ht="24" customHeight="1" thickBot="1">
      <c r="B44" s="283"/>
      <c r="C44" s="594" t="s">
        <v>32</v>
      </c>
      <c r="D44" s="283"/>
      <c r="E44" s="283"/>
      <c r="F44" s="283"/>
      <c r="G44" s="105"/>
      <c r="H44" s="600">
        <f>SUM(H42:H43)</f>
        <v>28552361.68</v>
      </c>
      <c r="I44" s="598"/>
      <c r="J44" s="600">
        <f>SUM(J42:J43)</f>
        <v>34012263.71</v>
      </c>
    </row>
    <row r="45" spans="2:10" s="288" customFormat="1" ht="12" customHeight="1" thickTop="1">
      <c r="B45" s="283"/>
      <c r="C45" s="283"/>
      <c r="D45" s="283"/>
      <c r="E45" s="283"/>
      <c r="F45" s="283"/>
      <c r="G45" s="105"/>
      <c r="H45" s="598"/>
      <c r="I45" s="598"/>
      <c r="J45" s="598"/>
    </row>
    <row r="46" spans="2:11" s="288" customFormat="1" ht="24" customHeight="1">
      <c r="B46" s="283" t="s">
        <v>821</v>
      </c>
      <c r="C46" s="283"/>
      <c r="D46" s="283"/>
      <c r="E46" s="283"/>
      <c r="F46" s="283"/>
      <c r="G46" s="104"/>
      <c r="H46" s="104"/>
      <c r="I46" s="16"/>
      <c r="J46" s="16"/>
      <c r="K46" s="16"/>
    </row>
    <row r="47" spans="1:10" s="286" customFormat="1" ht="24" customHeight="1">
      <c r="A47" s="13"/>
      <c r="B47" s="13"/>
      <c r="C47" s="13"/>
      <c r="D47" s="13"/>
      <c r="E47" s="13"/>
      <c r="F47" s="13"/>
      <c r="G47" s="104"/>
      <c r="H47" s="16"/>
      <c r="I47" s="16"/>
      <c r="J47" s="20" t="s">
        <v>412</v>
      </c>
    </row>
    <row r="48" spans="1:10" s="286" customFormat="1" ht="24" customHeight="1">
      <c r="A48" s="13"/>
      <c r="B48" s="13"/>
      <c r="C48" s="13"/>
      <c r="D48" s="13"/>
      <c r="E48" s="13"/>
      <c r="F48" s="13"/>
      <c r="G48" s="104"/>
      <c r="H48" s="17"/>
      <c r="I48" s="17" t="s">
        <v>385</v>
      </c>
      <c r="J48" s="17"/>
    </row>
    <row r="49" spans="1:10" s="286" customFormat="1" ht="24" customHeight="1">
      <c r="A49" s="13"/>
      <c r="B49" s="13"/>
      <c r="C49" s="13"/>
      <c r="D49" s="13"/>
      <c r="E49" s="13"/>
      <c r="F49" s="13"/>
      <c r="G49" s="104"/>
      <c r="H49" s="18"/>
      <c r="I49" s="19" t="s">
        <v>815</v>
      </c>
      <c r="J49" s="18"/>
    </row>
    <row r="50" spans="7:10" s="283" customFormat="1" ht="24" customHeight="1">
      <c r="G50" s="104"/>
      <c r="H50" s="577" t="str">
        <f>H21</f>
        <v>March 31, 2012</v>
      </c>
      <c r="I50" s="601"/>
      <c r="J50" s="289" t="str">
        <f>+J21</f>
        <v>December 31, 2011</v>
      </c>
    </row>
    <row r="51" spans="2:10" s="288" customFormat="1" ht="24" customHeight="1">
      <c r="B51" s="283" t="s">
        <v>589</v>
      </c>
      <c r="C51" s="283"/>
      <c r="D51" s="283"/>
      <c r="E51" s="283"/>
      <c r="F51" s="283"/>
      <c r="G51" s="105"/>
      <c r="H51" s="598">
        <v>27436644.9</v>
      </c>
      <c r="I51" s="463"/>
      <c r="J51" s="598">
        <v>22477128.56</v>
      </c>
    </row>
    <row r="52" spans="2:10" s="288" customFormat="1" ht="24" customHeight="1">
      <c r="B52" s="283" t="s">
        <v>590</v>
      </c>
      <c r="C52" s="283"/>
      <c r="D52" s="283"/>
      <c r="E52" s="283"/>
      <c r="F52" s="283"/>
      <c r="G52" s="105"/>
      <c r="H52" s="598">
        <v>229191.58</v>
      </c>
      <c r="I52" s="463"/>
      <c r="J52" s="598">
        <v>478492.01</v>
      </c>
    </row>
    <row r="53" spans="2:10" s="288" customFormat="1" ht="24" customHeight="1">
      <c r="B53" s="283" t="s">
        <v>591</v>
      </c>
      <c r="C53" s="283"/>
      <c r="D53" s="283"/>
      <c r="E53" s="283"/>
      <c r="F53" s="283"/>
      <c r="G53" s="105"/>
      <c r="H53" s="598">
        <v>0</v>
      </c>
      <c r="I53" s="463"/>
      <c r="J53" s="598">
        <v>0</v>
      </c>
    </row>
    <row r="54" spans="2:10" s="585" customFormat="1" ht="24" customHeight="1">
      <c r="B54" s="14" t="s">
        <v>593</v>
      </c>
      <c r="C54" s="14"/>
      <c r="D54" s="14"/>
      <c r="E54" s="14"/>
      <c r="F54" s="14"/>
      <c r="G54" s="105"/>
      <c r="H54" s="599">
        <v>0</v>
      </c>
      <c r="I54" s="602"/>
      <c r="J54" s="599">
        <v>0</v>
      </c>
    </row>
    <row r="55" spans="2:10" s="585" customFormat="1" ht="24" customHeight="1" thickBot="1">
      <c r="B55" s="14" t="s">
        <v>33</v>
      </c>
      <c r="C55" s="14"/>
      <c r="D55" s="14"/>
      <c r="E55" s="14"/>
      <c r="F55" s="14"/>
      <c r="G55" s="105"/>
      <c r="H55" s="600">
        <f>SUM(H51:H54)</f>
        <v>27665836.479999997</v>
      </c>
      <c r="I55" s="603"/>
      <c r="J55" s="600">
        <f>SUM(J51:J54)</f>
        <v>22955620.57</v>
      </c>
    </row>
    <row r="56" spans="1:10" s="288" customFormat="1" ht="24" customHeight="1" thickTop="1">
      <c r="A56" s="283"/>
      <c r="B56" s="283"/>
      <c r="C56" s="283"/>
      <c r="D56" s="283"/>
      <c r="E56" s="283"/>
      <c r="F56" s="283"/>
      <c r="G56" s="105"/>
      <c r="H56" s="286"/>
      <c r="I56" s="286"/>
      <c r="J56" s="286"/>
    </row>
  </sheetData>
  <sheetProtection/>
  <mergeCells count="2">
    <mergeCell ref="A1:J1"/>
    <mergeCell ref="A34:J34"/>
  </mergeCells>
  <printOptions/>
  <pageMargins left="0.69" right="0.2755905511811024" top="0.51" bottom="0.52" header="0.2755905511811024" footer="0.2755905511811024"/>
  <pageSetup horizontalDpi="600" verticalDpi="600" orientation="portrait" paperSize="9" scale="90" r:id="rId1"/>
  <rowBreaks count="1" manualBreakCount="1">
    <brk id="33" max="255" man="1"/>
  </rowBreaks>
</worksheet>
</file>

<file path=xl/worksheets/sheet3.xml><?xml version="1.0" encoding="utf-8"?>
<worksheet xmlns="http://schemas.openxmlformats.org/spreadsheetml/2006/main" xmlns:r="http://schemas.openxmlformats.org/officeDocument/2006/relationships">
  <dimension ref="A1:O61"/>
  <sheetViews>
    <sheetView zoomScale="120" zoomScaleNormal="120" zoomScaleSheetLayoutView="90" zoomScalePageLayoutView="0" workbookViewId="0" topLeftCell="D25">
      <selection activeCell="B31" sqref="B31"/>
    </sheetView>
  </sheetViews>
  <sheetFormatPr defaultColWidth="9.140625" defaultRowHeight="20.25" customHeight="1"/>
  <cols>
    <col min="1" max="1" width="5.28125" style="99" customWidth="1"/>
    <col min="2" max="2" width="38.7109375" style="99" customWidth="1"/>
    <col min="3" max="3" width="15.7109375" style="99" customWidth="1"/>
    <col min="4" max="4" width="11.28125" style="99" bestFit="1" customWidth="1"/>
    <col min="5" max="8" width="10.28125" style="99" customWidth="1"/>
    <col min="9" max="10" width="14.00390625" style="99" customWidth="1"/>
    <col min="11" max="14" width="13.00390625" style="99" customWidth="1"/>
    <col min="15" max="15" width="3.28125" style="99" customWidth="1"/>
    <col min="16" max="16384" width="9.140625" style="99" customWidth="1"/>
  </cols>
  <sheetData>
    <row r="1" spans="1:15" ht="20.25" customHeight="1">
      <c r="A1" s="679" t="s">
        <v>730</v>
      </c>
      <c r="B1" s="679"/>
      <c r="C1" s="679"/>
      <c r="D1" s="679"/>
      <c r="E1" s="679"/>
      <c r="F1" s="679"/>
      <c r="G1" s="679"/>
      <c r="H1" s="679"/>
      <c r="I1" s="679"/>
      <c r="J1" s="679"/>
      <c r="K1" s="679"/>
      <c r="L1" s="679"/>
      <c r="M1" s="679"/>
      <c r="N1" s="679"/>
      <c r="O1" s="22"/>
    </row>
    <row r="2" spans="1:15" ht="20.25" customHeight="1">
      <c r="A2" s="22"/>
      <c r="B2" s="22"/>
      <c r="C2" s="22"/>
      <c r="D2" s="22"/>
      <c r="E2" s="22"/>
      <c r="F2" s="22"/>
      <c r="G2" s="22"/>
      <c r="H2" s="22"/>
      <c r="I2" s="22"/>
      <c r="J2" s="22"/>
      <c r="K2" s="22"/>
      <c r="L2" s="22"/>
      <c r="M2" s="22"/>
      <c r="N2" s="22"/>
      <c r="O2" s="22"/>
    </row>
    <row r="3" spans="1:4" ht="20.25" customHeight="1">
      <c r="A3" s="68" t="s">
        <v>727</v>
      </c>
      <c r="D3" s="22"/>
    </row>
    <row r="4" spans="1:10" ht="20.25" customHeight="1">
      <c r="A4" s="99" t="s">
        <v>728</v>
      </c>
      <c r="D4" s="22"/>
      <c r="J4" s="69"/>
    </row>
    <row r="5" spans="1:15" ht="20.25" customHeight="1">
      <c r="A5" s="70" t="s">
        <v>318</v>
      </c>
      <c r="B5" s="71" t="s">
        <v>236</v>
      </c>
      <c r="C5" s="71" t="s">
        <v>386</v>
      </c>
      <c r="D5" s="72" t="s">
        <v>317</v>
      </c>
      <c r="E5" s="680" t="s">
        <v>387</v>
      </c>
      <c r="F5" s="680"/>
      <c r="G5" s="680" t="s">
        <v>319</v>
      </c>
      <c r="H5" s="680"/>
      <c r="I5" s="681" t="s">
        <v>388</v>
      </c>
      <c r="J5" s="681"/>
      <c r="K5" s="681" t="s">
        <v>139</v>
      </c>
      <c r="L5" s="681"/>
      <c r="M5" s="681" t="s">
        <v>321</v>
      </c>
      <c r="N5" s="681"/>
      <c r="O5" s="73"/>
    </row>
    <row r="6" spans="1:15" ht="20.25" customHeight="1">
      <c r="A6" s="74"/>
      <c r="B6" s="74"/>
      <c r="C6" s="74"/>
      <c r="D6" s="23"/>
      <c r="E6" s="678"/>
      <c r="F6" s="678"/>
      <c r="G6" s="678" t="s">
        <v>389</v>
      </c>
      <c r="H6" s="678"/>
      <c r="I6" s="675" t="s">
        <v>390</v>
      </c>
      <c r="J6" s="675"/>
      <c r="K6" s="675" t="s">
        <v>140</v>
      </c>
      <c r="L6" s="675"/>
      <c r="M6" s="675"/>
      <c r="N6" s="675"/>
      <c r="O6" s="74"/>
    </row>
    <row r="7" spans="1:15" ht="20.25" customHeight="1">
      <c r="A7" s="74"/>
      <c r="B7" s="74"/>
      <c r="C7" s="74"/>
      <c r="D7" s="23"/>
      <c r="E7" s="676" t="s">
        <v>323</v>
      </c>
      <c r="F7" s="676"/>
      <c r="G7" s="676" t="s">
        <v>445</v>
      </c>
      <c r="H7" s="676"/>
      <c r="I7" s="677" t="s">
        <v>322</v>
      </c>
      <c r="J7" s="677"/>
      <c r="K7" s="677" t="s">
        <v>322</v>
      </c>
      <c r="L7" s="677"/>
      <c r="M7" s="677" t="s">
        <v>322</v>
      </c>
      <c r="N7" s="677"/>
      <c r="O7" s="76"/>
    </row>
    <row r="8" spans="1:15" ht="20.25" customHeight="1">
      <c r="A8" s="74"/>
      <c r="B8" s="74"/>
      <c r="C8" s="74"/>
      <c r="D8" s="23"/>
      <c r="E8" s="23" t="s">
        <v>628</v>
      </c>
      <c r="F8" s="23" t="s">
        <v>218</v>
      </c>
      <c r="G8" s="23" t="s">
        <v>628</v>
      </c>
      <c r="H8" s="23" t="s">
        <v>218</v>
      </c>
      <c r="I8" s="23" t="s">
        <v>628</v>
      </c>
      <c r="J8" s="23" t="s">
        <v>218</v>
      </c>
      <c r="K8" s="23" t="s">
        <v>628</v>
      </c>
      <c r="L8" s="23" t="s">
        <v>218</v>
      </c>
      <c r="M8" s="23" t="s">
        <v>628</v>
      </c>
      <c r="N8" s="23" t="s">
        <v>218</v>
      </c>
      <c r="O8" s="76"/>
    </row>
    <row r="9" spans="1:15" ht="20.25" customHeight="1">
      <c r="A9" s="77"/>
      <c r="B9" s="77"/>
      <c r="C9" s="77"/>
      <c r="D9" s="75"/>
      <c r="E9" s="78">
        <v>2012</v>
      </c>
      <c r="F9" s="78">
        <v>2011</v>
      </c>
      <c r="G9" s="78">
        <v>2012</v>
      </c>
      <c r="H9" s="78">
        <v>2011</v>
      </c>
      <c r="I9" s="78">
        <v>2012</v>
      </c>
      <c r="J9" s="78">
        <v>2011</v>
      </c>
      <c r="K9" s="78">
        <v>2012</v>
      </c>
      <c r="L9" s="78">
        <v>2011</v>
      </c>
      <c r="M9" s="78">
        <v>2012</v>
      </c>
      <c r="N9" s="78">
        <v>2011</v>
      </c>
      <c r="O9" s="76"/>
    </row>
    <row r="10" spans="1:15" ht="20.25" customHeight="1">
      <c r="A10" s="23">
        <v>1</v>
      </c>
      <c r="B10" s="11" t="s">
        <v>324</v>
      </c>
      <c r="C10" s="79" t="s">
        <v>325</v>
      </c>
      <c r="D10" s="100" t="s">
        <v>370</v>
      </c>
      <c r="E10" s="80">
        <v>120000</v>
      </c>
      <c r="F10" s="80">
        <v>120000</v>
      </c>
      <c r="G10" s="81">
        <v>23.52</v>
      </c>
      <c r="H10" s="101">
        <v>23.52</v>
      </c>
      <c r="I10" s="82">
        <v>725961276.1999999</v>
      </c>
      <c r="J10" s="464">
        <v>688584224.77</v>
      </c>
      <c r="K10" s="82">
        <v>28688920.22</v>
      </c>
      <c r="L10" s="464">
        <v>28688920.22</v>
      </c>
      <c r="M10" s="82">
        <v>0</v>
      </c>
      <c r="N10" s="82">
        <v>21837270.52</v>
      </c>
      <c r="O10" s="83"/>
    </row>
    <row r="11" spans="1:15" ht="20.25" customHeight="1">
      <c r="A11" s="23">
        <v>2</v>
      </c>
      <c r="B11" s="11" t="s">
        <v>327</v>
      </c>
      <c r="C11" s="79" t="s">
        <v>328</v>
      </c>
      <c r="D11" s="100" t="s">
        <v>370</v>
      </c>
      <c r="E11" s="80">
        <v>180000</v>
      </c>
      <c r="F11" s="80">
        <v>180000</v>
      </c>
      <c r="G11" s="81">
        <v>21.93</v>
      </c>
      <c r="H11" s="101">
        <v>21.93</v>
      </c>
      <c r="I11" s="82">
        <v>1824304846.9000008</v>
      </c>
      <c r="J11" s="82">
        <v>1751641094.01</v>
      </c>
      <c r="K11" s="82">
        <v>82651271.5</v>
      </c>
      <c r="L11" s="82">
        <v>82651271.5</v>
      </c>
      <c r="M11" s="82">
        <v>0</v>
      </c>
      <c r="N11" s="82">
        <v>95736794.24</v>
      </c>
      <c r="O11" s="83"/>
    </row>
    <row r="12" spans="1:15" ht="20.25" customHeight="1">
      <c r="A12" s="23">
        <v>3</v>
      </c>
      <c r="B12" s="11" t="s">
        <v>329</v>
      </c>
      <c r="C12" s="79" t="s">
        <v>330</v>
      </c>
      <c r="D12" s="100" t="s">
        <v>370</v>
      </c>
      <c r="E12" s="80">
        <v>120000</v>
      </c>
      <c r="F12" s="80">
        <v>120000</v>
      </c>
      <c r="G12" s="81">
        <v>21.26</v>
      </c>
      <c r="H12" s="101">
        <v>21.26</v>
      </c>
      <c r="I12" s="82">
        <v>1070225884.7036202</v>
      </c>
      <c r="J12" s="82">
        <v>1038427172.98</v>
      </c>
      <c r="K12" s="82">
        <v>63545155</v>
      </c>
      <c r="L12" s="82">
        <v>63545155</v>
      </c>
      <c r="M12" s="82">
        <v>0</v>
      </c>
      <c r="N12" s="82">
        <v>51025000</v>
      </c>
      <c r="O12" s="83"/>
    </row>
    <row r="13" spans="1:15" ht="20.25" customHeight="1">
      <c r="A13" s="23">
        <v>4</v>
      </c>
      <c r="B13" s="11" t="s">
        <v>331</v>
      </c>
      <c r="C13" s="79" t="s">
        <v>332</v>
      </c>
      <c r="D13" s="100" t="s">
        <v>370</v>
      </c>
      <c r="E13" s="80">
        <v>318422</v>
      </c>
      <c r="F13" s="80">
        <v>318422</v>
      </c>
      <c r="G13" s="81">
        <v>20.63</v>
      </c>
      <c r="H13" s="101">
        <v>20.63</v>
      </c>
      <c r="I13" s="82">
        <v>1646359994.669617</v>
      </c>
      <c r="J13" s="82">
        <v>1572233610.95</v>
      </c>
      <c r="K13" s="82">
        <v>307112623.32</v>
      </c>
      <c r="L13" s="82">
        <v>307112623.32</v>
      </c>
      <c r="M13" s="82">
        <v>0</v>
      </c>
      <c r="N13" s="82">
        <v>49272273.75</v>
      </c>
      <c r="O13" s="83"/>
    </row>
    <row r="14" spans="1:15" ht="20.25" customHeight="1">
      <c r="A14" s="23">
        <v>5</v>
      </c>
      <c r="B14" s="11" t="s">
        <v>333</v>
      </c>
      <c r="C14" s="79" t="s">
        <v>332</v>
      </c>
      <c r="D14" s="100" t="s">
        <v>370</v>
      </c>
      <c r="E14" s="80">
        <v>290634</v>
      </c>
      <c r="F14" s="80">
        <v>290634</v>
      </c>
      <c r="G14" s="81">
        <v>22.1</v>
      </c>
      <c r="H14" s="101">
        <v>22.1</v>
      </c>
      <c r="I14" s="82">
        <v>3006286396.6648602</v>
      </c>
      <c r="J14" s="82">
        <v>2910220089.05</v>
      </c>
      <c r="K14" s="82">
        <v>659099008.89</v>
      </c>
      <c r="L14" s="82">
        <v>659099008.89</v>
      </c>
      <c r="M14" s="82">
        <v>0</v>
      </c>
      <c r="N14" s="82">
        <v>70654804</v>
      </c>
      <c r="O14" s="83"/>
    </row>
    <row r="15" spans="1:15" ht="20.25" customHeight="1">
      <c r="A15" s="23">
        <v>6</v>
      </c>
      <c r="B15" s="11" t="s">
        <v>334</v>
      </c>
      <c r="C15" s="79" t="s">
        <v>335</v>
      </c>
      <c r="D15" s="100" t="s">
        <v>370</v>
      </c>
      <c r="E15" s="84">
        <v>60000</v>
      </c>
      <c r="F15" s="84">
        <v>60000</v>
      </c>
      <c r="G15" s="81">
        <v>37.73</v>
      </c>
      <c r="H15" s="101">
        <v>37.73</v>
      </c>
      <c r="I15" s="82">
        <v>461911484.14000005</v>
      </c>
      <c r="J15" s="82">
        <v>451737104.97999996</v>
      </c>
      <c r="K15" s="82">
        <v>22639600</v>
      </c>
      <c r="L15" s="82">
        <v>22639600</v>
      </c>
      <c r="M15" s="82">
        <v>0</v>
      </c>
      <c r="N15" s="82">
        <v>16979700</v>
      </c>
      <c r="O15" s="83"/>
    </row>
    <row r="16" spans="1:15" ht="20.25" customHeight="1">
      <c r="A16" s="23">
        <v>7</v>
      </c>
      <c r="B16" s="11" t="s">
        <v>337</v>
      </c>
      <c r="C16" s="79" t="s">
        <v>338</v>
      </c>
      <c r="D16" s="100" t="s">
        <v>371</v>
      </c>
      <c r="E16" s="84">
        <v>20000</v>
      </c>
      <c r="F16" s="84">
        <v>20000</v>
      </c>
      <c r="G16" s="81">
        <v>33.52</v>
      </c>
      <c r="H16" s="101">
        <v>33.52</v>
      </c>
      <c r="I16" s="82">
        <v>35105375.93</v>
      </c>
      <c r="J16" s="85">
        <v>36201669.97</v>
      </c>
      <c r="K16" s="82">
        <v>6704000</v>
      </c>
      <c r="L16" s="82">
        <v>6704000</v>
      </c>
      <c r="M16" s="82">
        <v>0</v>
      </c>
      <c r="N16" s="85">
        <v>670400</v>
      </c>
      <c r="O16" s="83"/>
    </row>
    <row r="17" spans="1:15" ht="20.25" customHeight="1">
      <c r="A17" s="23">
        <v>8</v>
      </c>
      <c r="B17" s="11" t="s">
        <v>339</v>
      </c>
      <c r="C17" s="79" t="s">
        <v>325</v>
      </c>
      <c r="D17" s="100" t="s">
        <v>729</v>
      </c>
      <c r="E17" s="84">
        <v>100000</v>
      </c>
      <c r="F17" s="84">
        <v>100000</v>
      </c>
      <c r="G17" s="81">
        <v>31</v>
      </c>
      <c r="H17" s="101">
        <v>31</v>
      </c>
      <c r="I17" s="82">
        <v>17559887.740000006</v>
      </c>
      <c r="J17" s="82">
        <v>17290682.87</v>
      </c>
      <c r="K17" s="82">
        <v>30252029.689999998</v>
      </c>
      <c r="L17" s="82">
        <v>30252029.689999998</v>
      </c>
      <c r="M17" s="82">
        <v>0</v>
      </c>
      <c r="N17" s="82">
        <v>0</v>
      </c>
      <c r="O17" s="83"/>
    </row>
    <row r="18" spans="1:15" ht="20.25" customHeight="1">
      <c r="A18" s="23">
        <v>9</v>
      </c>
      <c r="B18" s="11" t="s">
        <v>343</v>
      </c>
      <c r="C18" s="79" t="s">
        <v>455</v>
      </c>
      <c r="D18" s="100" t="s">
        <v>729</v>
      </c>
      <c r="E18" s="84">
        <v>15000</v>
      </c>
      <c r="F18" s="84">
        <v>15000</v>
      </c>
      <c r="G18" s="81">
        <v>40</v>
      </c>
      <c r="H18" s="101">
        <v>40</v>
      </c>
      <c r="I18" s="82">
        <v>18132663.15</v>
      </c>
      <c r="J18" s="82">
        <v>17066607.88</v>
      </c>
      <c r="K18" s="82">
        <v>6000000</v>
      </c>
      <c r="L18" s="82">
        <v>6000000</v>
      </c>
      <c r="M18" s="82">
        <v>600000</v>
      </c>
      <c r="N18" s="82">
        <v>600000</v>
      </c>
      <c r="O18" s="83"/>
    </row>
    <row r="19" spans="1:15" ht="20.25" customHeight="1">
      <c r="A19" s="23">
        <v>10</v>
      </c>
      <c r="B19" s="11" t="s">
        <v>344</v>
      </c>
      <c r="C19" s="79" t="s">
        <v>345</v>
      </c>
      <c r="D19" s="100" t="s">
        <v>371</v>
      </c>
      <c r="E19" s="84">
        <v>100000</v>
      </c>
      <c r="F19" s="84">
        <v>100000</v>
      </c>
      <c r="G19" s="81">
        <v>29.73</v>
      </c>
      <c r="H19" s="101">
        <v>29.73</v>
      </c>
      <c r="I19" s="82">
        <v>19367975.61</v>
      </c>
      <c r="J19" s="82">
        <v>20533907.45</v>
      </c>
      <c r="K19" s="82">
        <v>33191684</v>
      </c>
      <c r="L19" s="82">
        <v>33191684</v>
      </c>
      <c r="M19" s="82">
        <v>0</v>
      </c>
      <c r="N19" s="82">
        <v>0</v>
      </c>
      <c r="O19" s="83"/>
    </row>
    <row r="20" spans="1:15" ht="20.25" customHeight="1">
      <c r="A20" s="23">
        <v>11</v>
      </c>
      <c r="B20" s="11" t="s">
        <v>346</v>
      </c>
      <c r="C20" s="79" t="s">
        <v>347</v>
      </c>
      <c r="D20" s="100" t="s">
        <v>370</v>
      </c>
      <c r="E20" s="84">
        <v>40000</v>
      </c>
      <c r="F20" s="84">
        <v>40000</v>
      </c>
      <c r="G20" s="81">
        <v>28.15</v>
      </c>
      <c r="H20" s="101">
        <v>28.15</v>
      </c>
      <c r="I20" s="82">
        <v>71262455.14</v>
      </c>
      <c r="J20" s="82">
        <v>66401646.449999996</v>
      </c>
      <c r="K20" s="82">
        <v>11258200</v>
      </c>
      <c r="L20" s="82">
        <v>11258200</v>
      </c>
      <c r="M20" s="82">
        <v>0</v>
      </c>
      <c r="N20" s="82">
        <v>1688730</v>
      </c>
      <c r="O20" s="83"/>
    </row>
    <row r="21" spans="1:15" ht="20.25" customHeight="1">
      <c r="A21" s="23">
        <v>12</v>
      </c>
      <c r="B21" s="11" t="s">
        <v>348</v>
      </c>
      <c r="C21" s="79" t="s">
        <v>349</v>
      </c>
      <c r="D21" s="100" t="s">
        <v>372</v>
      </c>
      <c r="E21" s="84">
        <v>300000</v>
      </c>
      <c r="F21" s="84">
        <v>300000</v>
      </c>
      <c r="G21" s="81">
        <v>24.8</v>
      </c>
      <c r="H21" s="101">
        <v>24.8</v>
      </c>
      <c r="I21" s="82">
        <v>508372594.4164</v>
      </c>
      <c r="J21" s="82">
        <v>464738621.99</v>
      </c>
      <c r="K21" s="82">
        <v>74400000</v>
      </c>
      <c r="L21" s="82">
        <v>74400000</v>
      </c>
      <c r="M21" s="82">
        <v>0</v>
      </c>
      <c r="N21" s="82">
        <v>45302160</v>
      </c>
      <c r="O21" s="83"/>
    </row>
    <row r="22" spans="1:15" ht="20.25" customHeight="1">
      <c r="A22" s="23">
        <v>13</v>
      </c>
      <c r="B22" s="11" t="s">
        <v>350</v>
      </c>
      <c r="C22" s="79" t="s">
        <v>347</v>
      </c>
      <c r="D22" s="100" t="s">
        <v>370</v>
      </c>
      <c r="E22" s="84">
        <v>20000</v>
      </c>
      <c r="F22" s="84">
        <v>20000</v>
      </c>
      <c r="G22" s="81">
        <v>26.25</v>
      </c>
      <c r="H22" s="101">
        <v>26.25</v>
      </c>
      <c r="I22" s="82">
        <v>0</v>
      </c>
      <c r="J22" s="82">
        <v>0</v>
      </c>
      <c r="K22" s="82">
        <v>5250000</v>
      </c>
      <c r="L22" s="82">
        <v>5250000</v>
      </c>
      <c r="M22" s="82">
        <v>0</v>
      </c>
      <c r="N22" s="82">
        <v>0</v>
      </c>
      <c r="O22" s="83"/>
    </row>
    <row r="23" spans="1:15" ht="20.25" customHeight="1">
      <c r="A23" s="23">
        <v>14</v>
      </c>
      <c r="B23" s="11" t="s">
        <v>232</v>
      </c>
      <c r="C23" s="79" t="s">
        <v>352</v>
      </c>
      <c r="D23" s="100" t="s">
        <v>370</v>
      </c>
      <c r="E23" s="84">
        <v>120000</v>
      </c>
      <c r="F23" s="84">
        <v>60000</v>
      </c>
      <c r="G23" s="81">
        <v>25</v>
      </c>
      <c r="H23" s="101">
        <v>25</v>
      </c>
      <c r="I23" s="82">
        <v>625890388.4500003</v>
      </c>
      <c r="J23" s="82">
        <v>600961084.18</v>
      </c>
      <c r="K23" s="82">
        <v>90000000</v>
      </c>
      <c r="L23" s="82">
        <v>15000000</v>
      </c>
      <c r="M23" s="82">
        <v>64500000</v>
      </c>
      <c r="N23" s="82">
        <v>24000000</v>
      </c>
      <c r="O23" s="83"/>
    </row>
    <row r="24" spans="1:15" ht="20.25" customHeight="1">
      <c r="A24" s="23">
        <v>15</v>
      </c>
      <c r="B24" s="11" t="s">
        <v>354</v>
      </c>
      <c r="C24" s="79" t="s">
        <v>355</v>
      </c>
      <c r="D24" s="100" t="s">
        <v>371</v>
      </c>
      <c r="E24" s="84">
        <v>80000</v>
      </c>
      <c r="F24" s="84">
        <v>80000</v>
      </c>
      <c r="G24" s="81">
        <v>23.75</v>
      </c>
      <c r="H24" s="101">
        <v>23.75</v>
      </c>
      <c r="I24" s="82">
        <v>27384206.1</v>
      </c>
      <c r="J24" s="82">
        <v>25999403.29</v>
      </c>
      <c r="K24" s="82">
        <v>19000000</v>
      </c>
      <c r="L24" s="82">
        <v>19000000</v>
      </c>
      <c r="M24" s="82">
        <v>0</v>
      </c>
      <c r="N24" s="82">
        <v>950000</v>
      </c>
      <c r="O24" s="83"/>
    </row>
    <row r="25" spans="1:15" ht="20.25" customHeight="1">
      <c r="A25" s="23">
        <v>16</v>
      </c>
      <c r="B25" s="11" t="s">
        <v>356</v>
      </c>
      <c r="C25" s="79" t="s">
        <v>325</v>
      </c>
      <c r="D25" s="100" t="s">
        <v>370</v>
      </c>
      <c r="E25" s="84">
        <v>40000</v>
      </c>
      <c r="F25" s="84">
        <v>40000</v>
      </c>
      <c r="G25" s="81">
        <v>22.5</v>
      </c>
      <c r="H25" s="101">
        <v>22.5</v>
      </c>
      <c r="I25" s="82">
        <v>48638946.129999965</v>
      </c>
      <c r="J25" s="82">
        <v>49165822.13</v>
      </c>
      <c r="K25" s="82">
        <v>9000000</v>
      </c>
      <c r="L25" s="82">
        <v>9000000</v>
      </c>
      <c r="M25" s="82">
        <v>2250000</v>
      </c>
      <c r="N25" s="82">
        <v>1800000</v>
      </c>
      <c r="O25" s="83"/>
    </row>
    <row r="26" spans="1:15" ht="20.25" customHeight="1">
      <c r="A26" s="23">
        <v>17</v>
      </c>
      <c r="B26" s="11" t="s">
        <v>357</v>
      </c>
      <c r="C26" s="79" t="s">
        <v>358</v>
      </c>
      <c r="D26" s="100" t="s">
        <v>371</v>
      </c>
      <c r="E26" s="84">
        <v>160000</v>
      </c>
      <c r="F26" s="84">
        <v>160000</v>
      </c>
      <c r="G26" s="81">
        <v>21</v>
      </c>
      <c r="H26" s="101">
        <v>21</v>
      </c>
      <c r="I26" s="82">
        <v>78927805.76999998</v>
      </c>
      <c r="J26" s="82">
        <v>81019521.52</v>
      </c>
      <c r="K26" s="82">
        <v>33600000</v>
      </c>
      <c r="L26" s="82">
        <v>33600000</v>
      </c>
      <c r="M26" s="82">
        <v>3360000</v>
      </c>
      <c r="N26" s="82">
        <v>2688000</v>
      </c>
      <c r="O26" s="83"/>
    </row>
    <row r="27" spans="1:15" ht="20.25" customHeight="1">
      <c r="A27" s="23">
        <v>18</v>
      </c>
      <c r="B27" s="11" t="s">
        <v>342</v>
      </c>
      <c r="C27" s="79" t="s">
        <v>325</v>
      </c>
      <c r="D27" s="100" t="s">
        <v>372</v>
      </c>
      <c r="E27" s="84">
        <v>36000</v>
      </c>
      <c r="F27" s="84">
        <v>36000</v>
      </c>
      <c r="G27" s="81">
        <v>20</v>
      </c>
      <c r="H27" s="101">
        <v>20</v>
      </c>
      <c r="I27" s="82">
        <v>18030014.45</v>
      </c>
      <c r="J27" s="82">
        <v>17166815.42</v>
      </c>
      <c r="K27" s="82">
        <v>7200000</v>
      </c>
      <c r="L27" s="82">
        <v>7200000</v>
      </c>
      <c r="M27" s="82">
        <v>0</v>
      </c>
      <c r="N27" s="82">
        <v>648000</v>
      </c>
      <c r="O27" s="83"/>
    </row>
    <row r="28" spans="1:15" ht="20.25" customHeight="1">
      <c r="A28" s="23">
        <v>19</v>
      </c>
      <c r="B28" s="11" t="s">
        <v>92</v>
      </c>
      <c r="C28" s="79" t="s">
        <v>335</v>
      </c>
      <c r="D28" s="100" t="s">
        <v>351</v>
      </c>
      <c r="E28" s="84">
        <v>60000</v>
      </c>
      <c r="F28" s="84">
        <v>60000</v>
      </c>
      <c r="G28" s="81">
        <v>20</v>
      </c>
      <c r="H28" s="101">
        <v>20</v>
      </c>
      <c r="I28" s="82">
        <v>112061017.23000002</v>
      </c>
      <c r="J28" s="82">
        <v>108448463.03</v>
      </c>
      <c r="K28" s="82">
        <v>47625000</v>
      </c>
      <c r="L28" s="82">
        <v>47625000</v>
      </c>
      <c r="M28" s="82">
        <v>0</v>
      </c>
      <c r="N28" s="82">
        <v>6000000</v>
      </c>
      <c r="O28" s="83"/>
    </row>
    <row r="29" spans="1:15" ht="20.25" customHeight="1">
      <c r="A29" s="23">
        <v>20</v>
      </c>
      <c r="B29" s="11" t="s">
        <v>359</v>
      </c>
      <c r="C29" s="79" t="s">
        <v>360</v>
      </c>
      <c r="D29" s="100" t="s">
        <v>370</v>
      </c>
      <c r="E29" s="84">
        <v>250000</v>
      </c>
      <c r="F29" s="84">
        <v>250000</v>
      </c>
      <c r="G29" s="81">
        <v>40</v>
      </c>
      <c r="H29" s="101">
        <v>40</v>
      </c>
      <c r="I29" s="82">
        <v>98436191.27200003</v>
      </c>
      <c r="J29" s="82">
        <v>98529938</v>
      </c>
      <c r="K29" s="82">
        <v>100000000</v>
      </c>
      <c r="L29" s="82">
        <v>100000000</v>
      </c>
      <c r="M29" s="82">
        <v>0</v>
      </c>
      <c r="N29" s="82">
        <v>3000000</v>
      </c>
      <c r="O29" s="83"/>
    </row>
    <row r="30" spans="1:15" ht="20.25" customHeight="1">
      <c r="A30" s="23">
        <v>21</v>
      </c>
      <c r="B30" s="11" t="s">
        <v>361</v>
      </c>
      <c r="C30" s="79" t="s">
        <v>362</v>
      </c>
      <c r="D30" s="100" t="s">
        <v>370</v>
      </c>
      <c r="E30" s="84">
        <v>10000</v>
      </c>
      <c r="F30" s="84">
        <v>10000</v>
      </c>
      <c r="G30" s="81">
        <v>20</v>
      </c>
      <c r="H30" s="101">
        <v>20</v>
      </c>
      <c r="I30" s="82">
        <v>7147488.65</v>
      </c>
      <c r="J30" s="82">
        <v>6648487.65</v>
      </c>
      <c r="K30" s="82">
        <v>2000000</v>
      </c>
      <c r="L30" s="82">
        <v>2000000</v>
      </c>
      <c r="M30" s="82">
        <v>0</v>
      </c>
      <c r="N30" s="82">
        <v>400000</v>
      </c>
      <c r="O30" s="83"/>
    </row>
    <row r="31" spans="1:15" ht="20.25" customHeight="1">
      <c r="A31" s="23">
        <v>22</v>
      </c>
      <c r="B31" s="562" t="s">
        <v>34</v>
      </c>
      <c r="C31" s="79" t="s">
        <v>347</v>
      </c>
      <c r="D31" s="100" t="s">
        <v>504</v>
      </c>
      <c r="E31" s="84">
        <v>6050</v>
      </c>
      <c r="F31" s="604">
        <v>6050</v>
      </c>
      <c r="G31" s="81">
        <v>25.5</v>
      </c>
      <c r="H31" s="101">
        <v>25.5</v>
      </c>
      <c r="I31" s="86">
        <v>1435637</v>
      </c>
      <c r="J31" s="86">
        <v>1446106.79</v>
      </c>
      <c r="K31" s="86">
        <v>1542500</v>
      </c>
      <c r="L31" s="86">
        <v>1542500</v>
      </c>
      <c r="M31" s="86">
        <v>0</v>
      </c>
      <c r="N31" s="86">
        <v>0</v>
      </c>
      <c r="O31" s="83"/>
    </row>
    <row r="32" spans="2:15" ht="20.25" customHeight="1">
      <c r="B32" s="68" t="s">
        <v>367</v>
      </c>
      <c r="D32" s="22"/>
      <c r="I32" s="106">
        <f aca="true" t="shared" si="0" ref="I32:N32">SUM(I10:I31)</f>
        <v>10422802530.316498</v>
      </c>
      <c r="J32" s="106">
        <f t="shared" si="0"/>
        <v>10024462075.360003</v>
      </c>
      <c r="K32" s="106">
        <f t="shared" si="0"/>
        <v>1640759992.62</v>
      </c>
      <c r="L32" s="106">
        <f t="shared" si="0"/>
        <v>1565759992.62</v>
      </c>
      <c r="M32" s="106">
        <f t="shared" si="0"/>
        <v>70710000</v>
      </c>
      <c r="N32" s="106">
        <f t="shared" si="0"/>
        <v>393253132.51</v>
      </c>
      <c r="O32" s="87"/>
    </row>
    <row r="33" spans="2:15" ht="20.25" customHeight="1">
      <c r="B33" s="88" t="s">
        <v>197</v>
      </c>
      <c r="C33" s="24"/>
      <c r="D33" s="24"/>
      <c r="E33" s="89" t="s">
        <v>21</v>
      </c>
      <c r="I33" s="91">
        <v>0</v>
      </c>
      <c r="J33" s="91">
        <v>0</v>
      </c>
      <c r="K33" s="90">
        <v>-35908114.91</v>
      </c>
      <c r="L33" s="90">
        <v>-30658114.91</v>
      </c>
      <c r="M33" s="83">
        <v>0</v>
      </c>
      <c r="N33" s="91">
        <v>0</v>
      </c>
      <c r="O33" s="87"/>
    </row>
    <row r="34" spans="2:15" ht="20.25" customHeight="1" thickBot="1">
      <c r="B34" s="88" t="s">
        <v>227</v>
      </c>
      <c r="C34" s="24"/>
      <c r="D34" s="24"/>
      <c r="E34" s="92"/>
      <c r="I34" s="93">
        <f aca="true" t="shared" si="1" ref="I34:N34">SUM(I32:I33)</f>
        <v>10422802530.316498</v>
      </c>
      <c r="J34" s="93">
        <f t="shared" si="1"/>
        <v>10024462075.360003</v>
      </c>
      <c r="K34" s="93">
        <f>SUM(K32:K33)</f>
        <v>1604851877.7099998</v>
      </c>
      <c r="L34" s="93">
        <f t="shared" si="1"/>
        <v>1535101877.7099998</v>
      </c>
      <c r="M34" s="93">
        <f t="shared" si="1"/>
        <v>70710000</v>
      </c>
      <c r="N34" s="93">
        <f t="shared" si="1"/>
        <v>393253132.51</v>
      </c>
      <c r="O34" s="87"/>
    </row>
    <row r="35" spans="4:15" ht="5.25" customHeight="1" thickTop="1">
      <c r="D35" s="22"/>
      <c r="I35" s="87"/>
      <c r="J35" s="87"/>
      <c r="K35" s="87"/>
      <c r="L35" s="87"/>
      <c r="M35" s="87"/>
      <c r="N35" s="87"/>
      <c r="O35" s="87"/>
    </row>
    <row r="36" ht="19.5" customHeight="1">
      <c r="B36" s="99" t="s">
        <v>858</v>
      </c>
    </row>
    <row r="37" ht="19.5" customHeight="1">
      <c r="A37" s="445" t="s">
        <v>859</v>
      </c>
    </row>
    <row r="38" ht="19.5" customHeight="1">
      <c r="A38" s="99" t="s">
        <v>731</v>
      </c>
    </row>
    <row r="39" ht="20.25" customHeight="1">
      <c r="D39" s="22"/>
    </row>
    <row r="40" ht="20.25" customHeight="1">
      <c r="D40" s="22"/>
    </row>
    <row r="41" ht="20.25" customHeight="1">
      <c r="D41" s="22"/>
    </row>
    <row r="42" ht="20.25" customHeight="1">
      <c r="D42" s="22"/>
    </row>
    <row r="43" ht="20.25" customHeight="1">
      <c r="D43" s="22"/>
    </row>
    <row r="44" ht="20.25" customHeight="1">
      <c r="D44" s="22"/>
    </row>
    <row r="45" ht="20.25" customHeight="1">
      <c r="D45" s="22"/>
    </row>
    <row r="46" ht="20.25" customHeight="1">
      <c r="D46" s="22"/>
    </row>
    <row r="47" ht="20.25" customHeight="1">
      <c r="D47" s="22"/>
    </row>
    <row r="48" ht="20.25" customHeight="1">
      <c r="D48" s="22"/>
    </row>
    <row r="49" ht="20.25" customHeight="1">
      <c r="D49" s="22"/>
    </row>
    <row r="50" ht="20.25" customHeight="1">
      <c r="D50" s="22"/>
    </row>
    <row r="51" ht="20.25" customHeight="1">
      <c r="D51" s="22"/>
    </row>
    <row r="52" ht="20.25" customHeight="1">
      <c r="D52" s="22"/>
    </row>
    <row r="53" ht="20.25" customHeight="1">
      <c r="D53" s="22"/>
    </row>
    <row r="54" ht="20.25" customHeight="1">
      <c r="D54" s="22"/>
    </row>
    <row r="55" ht="20.25" customHeight="1">
      <c r="D55" s="22"/>
    </row>
    <row r="56" ht="20.25" customHeight="1">
      <c r="D56" s="22"/>
    </row>
    <row r="57" ht="20.25" customHeight="1">
      <c r="D57" s="22"/>
    </row>
    <row r="58" ht="20.25" customHeight="1">
      <c r="D58" s="22"/>
    </row>
    <row r="59" ht="20.25" customHeight="1">
      <c r="D59" s="22"/>
    </row>
    <row r="60" ht="20.25" customHeight="1">
      <c r="D60" s="22"/>
    </row>
    <row r="61" ht="20.25" customHeight="1">
      <c r="D61" s="22"/>
    </row>
  </sheetData>
  <sheetProtection/>
  <mergeCells count="16">
    <mergeCell ref="A1:N1"/>
    <mergeCell ref="E5:F5"/>
    <mergeCell ref="G5:H5"/>
    <mergeCell ref="I5:J5"/>
    <mergeCell ref="K5:L5"/>
    <mergeCell ref="M5:N5"/>
    <mergeCell ref="M6:N6"/>
    <mergeCell ref="E7:F7"/>
    <mergeCell ref="G7:H7"/>
    <mergeCell ref="I7:J7"/>
    <mergeCell ref="K7:L7"/>
    <mergeCell ref="M7:N7"/>
    <mergeCell ref="E6:F6"/>
    <mergeCell ref="G6:H6"/>
    <mergeCell ref="I6:J6"/>
    <mergeCell ref="K6:L6"/>
  </mergeCells>
  <printOptions/>
  <pageMargins left="0.72" right="0.17" top="0.46" bottom="0.11811023622047245" header="0.15748031496062992" footer="0.1181102362204724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K81"/>
  <sheetViews>
    <sheetView zoomScale="80" zoomScaleNormal="80" zoomScaleSheetLayoutView="90" zoomScalePageLayoutView="0" workbookViewId="0" topLeftCell="A7">
      <selection activeCell="J12" sqref="J12"/>
    </sheetView>
  </sheetViews>
  <sheetFormatPr defaultColWidth="9.140625" defaultRowHeight="31.5" customHeight="1"/>
  <cols>
    <col min="1" max="4" width="9.140625" style="413" customWidth="1"/>
    <col min="5" max="5" width="10.00390625" style="413" customWidth="1"/>
    <col min="6" max="6" width="9.8515625" style="413" customWidth="1"/>
    <col min="7" max="7" width="11.57421875" style="413" customWidth="1"/>
    <col min="8" max="8" width="18.7109375" style="413" customWidth="1"/>
    <col min="9" max="9" width="2.7109375" style="413" customWidth="1"/>
    <col min="10" max="10" width="19.421875" style="413" customWidth="1"/>
    <col min="11" max="11" width="7.57421875" style="413" customWidth="1"/>
    <col min="12" max="12" width="9.140625" style="413" customWidth="1"/>
    <col min="13" max="20" width="0" style="413" hidden="1" customWidth="1"/>
    <col min="21" max="16384" width="9.140625" style="413" customWidth="1"/>
  </cols>
  <sheetData>
    <row r="1" spans="1:11" ht="31.5" customHeight="1">
      <c r="A1" s="673" t="s">
        <v>734</v>
      </c>
      <c r="B1" s="673"/>
      <c r="C1" s="673"/>
      <c r="D1" s="673"/>
      <c r="E1" s="673"/>
      <c r="F1" s="673"/>
      <c r="G1" s="673"/>
      <c r="H1" s="673"/>
      <c r="I1" s="673"/>
      <c r="J1" s="673"/>
      <c r="K1" s="414"/>
    </row>
    <row r="2" spans="1:11" ht="31.5" customHeight="1">
      <c r="A2" s="8"/>
      <c r="B2" s="8"/>
      <c r="C2" s="8"/>
      <c r="D2" s="8"/>
      <c r="E2" s="8"/>
      <c r="F2" s="8"/>
      <c r="G2" s="8"/>
      <c r="H2" s="8"/>
      <c r="I2" s="8"/>
      <c r="J2" s="8"/>
      <c r="K2" s="414"/>
    </row>
    <row r="3" spans="1:11" ht="31.5" customHeight="1">
      <c r="A3" s="41" t="s">
        <v>732</v>
      </c>
      <c r="D3" s="415"/>
      <c r="E3" s="415"/>
      <c r="F3" s="415"/>
      <c r="G3" s="415"/>
      <c r="H3" s="415"/>
      <c r="I3" s="415"/>
      <c r="J3" s="415"/>
      <c r="K3" s="415"/>
    </row>
    <row r="4" spans="1:11" s="416" customFormat="1" ht="31.5" customHeight="1">
      <c r="A4" s="417" t="s">
        <v>733</v>
      </c>
      <c r="D4" s="417"/>
      <c r="E4" s="417"/>
      <c r="F4" s="417"/>
      <c r="G4" s="417"/>
      <c r="H4" s="417"/>
      <c r="I4" s="417"/>
      <c r="J4" s="417"/>
      <c r="K4" s="418"/>
    </row>
    <row r="5" spans="2:11" s="416" customFormat="1" ht="31.5" customHeight="1">
      <c r="B5" s="417" t="s">
        <v>35</v>
      </c>
      <c r="E5" s="417"/>
      <c r="F5" s="417"/>
      <c r="G5" s="417"/>
      <c r="H5" s="417"/>
      <c r="I5" s="417"/>
      <c r="J5" s="417"/>
      <c r="K5" s="418"/>
    </row>
    <row r="6" spans="1:11" s="416" customFormat="1" ht="31.5" customHeight="1">
      <c r="A6" s="417" t="s">
        <v>36</v>
      </c>
      <c r="E6" s="417"/>
      <c r="F6" s="417"/>
      <c r="G6" s="417"/>
      <c r="H6" s="417"/>
      <c r="I6" s="417"/>
      <c r="J6" s="417"/>
      <c r="K6" s="418"/>
    </row>
    <row r="7" spans="1:11" s="416" customFormat="1" ht="31.5" customHeight="1">
      <c r="A7" s="417" t="s">
        <v>129</v>
      </c>
      <c r="E7" s="417"/>
      <c r="F7" s="417"/>
      <c r="G7" s="417"/>
      <c r="H7" s="417"/>
      <c r="I7" s="417"/>
      <c r="J7" s="417"/>
      <c r="K7" s="418"/>
    </row>
    <row r="8" spans="4:11" s="416" customFormat="1" ht="31.5" customHeight="1">
      <c r="D8" s="417" t="s">
        <v>476</v>
      </c>
      <c r="E8" s="417"/>
      <c r="F8" s="417"/>
      <c r="G8" s="417"/>
      <c r="H8" s="417"/>
      <c r="I8" s="417"/>
      <c r="J8" s="417"/>
      <c r="K8" s="418"/>
    </row>
    <row r="9" spans="2:11" s="416" customFormat="1" ht="31.5" customHeight="1">
      <c r="B9" s="417" t="s">
        <v>594</v>
      </c>
      <c r="E9" s="417"/>
      <c r="F9" s="417"/>
      <c r="G9" s="417"/>
      <c r="H9" s="417"/>
      <c r="I9" s="417"/>
      <c r="J9" s="417"/>
      <c r="K9" s="418"/>
    </row>
    <row r="10" spans="4:11" s="416" customFormat="1" ht="31.5" customHeight="1">
      <c r="D10" s="417"/>
      <c r="E10" s="417"/>
      <c r="F10" s="417"/>
      <c r="G10" s="417"/>
      <c r="H10" s="417"/>
      <c r="I10" s="417"/>
      <c r="J10" s="419" t="s">
        <v>394</v>
      </c>
      <c r="K10" s="417"/>
    </row>
    <row r="11" spans="3:10" s="416" customFormat="1" ht="31.5" customHeight="1">
      <c r="C11" s="682" t="s">
        <v>395</v>
      </c>
      <c r="D11" s="682"/>
      <c r="E11" s="682"/>
      <c r="F11" s="682"/>
      <c r="H11" s="484" t="s">
        <v>601</v>
      </c>
      <c r="I11" s="417"/>
      <c r="J11" s="58" t="s">
        <v>19</v>
      </c>
    </row>
    <row r="12" spans="3:11" s="416" customFormat="1" ht="31.5" customHeight="1">
      <c r="C12" s="422" t="s">
        <v>324</v>
      </c>
      <c r="D12" s="417"/>
      <c r="E12" s="417"/>
      <c r="H12" s="508">
        <v>567238482</v>
      </c>
      <c r="I12" s="507"/>
      <c r="J12" s="508">
        <v>522085170</v>
      </c>
      <c r="K12" s="420"/>
    </row>
    <row r="13" spans="3:11" s="416" customFormat="1" ht="31.5" customHeight="1">
      <c r="C13" s="422" t="s">
        <v>327</v>
      </c>
      <c r="D13" s="417"/>
      <c r="E13" s="417"/>
      <c r="H13" s="509">
        <v>5072642870</v>
      </c>
      <c r="I13" s="507"/>
      <c r="J13" s="509">
        <v>5072642870</v>
      </c>
      <c r="K13" s="420"/>
    </row>
    <row r="14" spans="3:11" s="416" customFormat="1" ht="31.5" customHeight="1">
      <c r="C14" s="422" t="s">
        <v>329</v>
      </c>
      <c r="D14" s="417"/>
      <c r="E14" s="417"/>
      <c r="H14" s="509">
        <v>1313893750</v>
      </c>
      <c r="I14" s="507"/>
      <c r="J14" s="509">
        <v>1173575000</v>
      </c>
      <c r="K14" s="420"/>
    </row>
    <row r="15" spans="3:11" s="416" customFormat="1" ht="31.5" customHeight="1">
      <c r="C15" s="422" t="s">
        <v>331</v>
      </c>
      <c r="D15" s="417"/>
      <c r="E15" s="417"/>
      <c r="H15" s="509">
        <v>2233676410</v>
      </c>
      <c r="I15" s="507"/>
      <c r="J15" s="509">
        <v>2003739132.5</v>
      </c>
      <c r="K15" s="420"/>
    </row>
    <row r="16" spans="3:11" s="416" customFormat="1" ht="31.5" customHeight="1">
      <c r="C16" s="422" t="s">
        <v>333</v>
      </c>
      <c r="D16" s="417"/>
      <c r="E16" s="417"/>
      <c r="H16" s="510">
        <v>2729844700</v>
      </c>
      <c r="I16" s="507"/>
      <c r="J16" s="510">
        <v>2761960520</v>
      </c>
      <c r="K16" s="420"/>
    </row>
    <row r="17" spans="3:11" s="416" customFormat="1" ht="31.5" customHeight="1" thickBot="1">
      <c r="C17" s="417"/>
      <c r="D17" s="421" t="s">
        <v>367</v>
      </c>
      <c r="E17" s="417"/>
      <c r="H17" s="511">
        <f>SUM(H12:H16)</f>
        <v>11917296212</v>
      </c>
      <c r="I17" s="507"/>
      <c r="J17" s="511">
        <f>SUM(J12:J16)</f>
        <v>11534002692.5</v>
      </c>
      <c r="K17" s="420"/>
    </row>
    <row r="18" spans="3:11" s="416" customFormat="1" ht="31.5" customHeight="1" thickTop="1">
      <c r="C18" s="417"/>
      <c r="D18" s="417"/>
      <c r="E18" s="417"/>
      <c r="H18" s="417"/>
      <c r="I18" s="417"/>
      <c r="J18" s="417"/>
      <c r="K18" s="418"/>
    </row>
    <row r="19" spans="4:11" s="416" customFormat="1" ht="31.5" customHeight="1">
      <c r="D19" s="417"/>
      <c r="E19" s="417"/>
      <c r="F19" s="417"/>
      <c r="G19" s="417"/>
      <c r="H19" s="417"/>
      <c r="I19" s="417"/>
      <c r="J19" s="417"/>
      <c r="K19" s="418"/>
    </row>
    <row r="20" spans="4:11" s="416" customFormat="1" ht="31.5" customHeight="1">
      <c r="D20" s="417"/>
      <c r="E20" s="417"/>
      <c r="F20" s="417"/>
      <c r="G20" s="417"/>
      <c r="H20" s="417"/>
      <c r="I20" s="417"/>
      <c r="J20" s="417"/>
      <c r="K20" s="418"/>
    </row>
    <row r="21" spans="4:11" s="416" customFormat="1" ht="31.5" customHeight="1">
      <c r="D21" s="417"/>
      <c r="E21" s="417"/>
      <c r="F21" s="417"/>
      <c r="G21" s="417"/>
      <c r="H21" s="417"/>
      <c r="I21" s="417"/>
      <c r="J21" s="417"/>
      <c r="K21" s="418"/>
    </row>
    <row r="22" spans="4:11" s="416" customFormat="1" ht="31.5" customHeight="1">
      <c r="D22" s="417"/>
      <c r="E22" s="417"/>
      <c r="F22" s="417"/>
      <c r="G22" s="417"/>
      <c r="H22" s="417"/>
      <c r="I22" s="417"/>
      <c r="J22" s="417"/>
      <c r="K22" s="418"/>
    </row>
    <row r="23" spans="4:11" s="416" customFormat="1" ht="31.5" customHeight="1">
      <c r="D23" s="417"/>
      <c r="E23" s="417"/>
      <c r="F23" s="417"/>
      <c r="G23" s="417"/>
      <c r="H23" s="417"/>
      <c r="I23" s="417"/>
      <c r="J23" s="417"/>
      <c r="K23" s="418"/>
    </row>
    <row r="24" spans="4:11" s="416" customFormat="1" ht="31.5" customHeight="1">
      <c r="D24" s="417"/>
      <c r="E24" s="417"/>
      <c r="F24" s="417"/>
      <c r="G24" s="417"/>
      <c r="H24" s="417"/>
      <c r="I24" s="417"/>
      <c r="J24" s="417"/>
      <c r="K24" s="418"/>
    </row>
    <row r="25" spans="4:11" s="416" customFormat="1" ht="31.5" customHeight="1">
      <c r="D25" s="417"/>
      <c r="E25" s="417"/>
      <c r="F25" s="417"/>
      <c r="G25" s="417"/>
      <c r="H25" s="417"/>
      <c r="I25" s="417"/>
      <c r="J25" s="417"/>
      <c r="K25" s="418"/>
    </row>
    <row r="26" spans="4:11" s="416" customFormat="1" ht="31.5" customHeight="1">
      <c r="D26" s="417"/>
      <c r="E26" s="417"/>
      <c r="F26" s="417"/>
      <c r="G26" s="417"/>
      <c r="H26" s="417"/>
      <c r="I26" s="417"/>
      <c r="J26" s="417"/>
      <c r="K26" s="418"/>
    </row>
    <row r="27" spans="4:11" s="416" customFormat="1" ht="31.5" customHeight="1">
      <c r="D27" s="417"/>
      <c r="E27" s="417"/>
      <c r="F27" s="417"/>
      <c r="G27" s="417"/>
      <c r="H27" s="417"/>
      <c r="I27" s="417"/>
      <c r="J27" s="417"/>
      <c r="K27" s="418"/>
    </row>
    <row r="28" spans="4:11" s="416" customFormat="1" ht="31.5" customHeight="1">
      <c r="D28" s="417"/>
      <c r="E28" s="417"/>
      <c r="F28" s="417"/>
      <c r="G28" s="417"/>
      <c r="H28" s="417"/>
      <c r="I28" s="417"/>
      <c r="J28" s="417"/>
      <c r="K28" s="418"/>
    </row>
    <row r="29" spans="4:11" s="416" customFormat="1" ht="31.5" customHeight="1">
      <c r="D29" s="417"/>
      <c r="E29" s="417"/>
      <c r="F29" s="417"/>
      <c r="G29" s="417"/>
      <c r="H29" s="417"/>
      <c r="I29" s="417"/>
      <c r="J29" s="417"/>
      <c r="K29" s="418"/>
    </row>
    <row r="30" spans="4:11" s="416" customFormat="1" ht="31.5" customHeight="1">
      <c r="D30" s="417"/>
      <c r="E30" s="417"/>
      <c r="F30" s="417"/>
      <c r="G30" s="417"/>
      <c r="H30" s="417"/>
      <c r="I30" s="417"/>
      <c r="J30" s="417"/>
      <c r="K30" s="418"/>
    </row>
    <row r="31" spans="4:11" s="416" customFormat="1" ht="31.5" customHeight="1">
      <c r="D31" s="417"/>
      <c r="E31" s="417"/>
      <c r="F31" s="417"/>
      <c r="G31" s="417"/>
      <c r="H31" s="417"/>
      <c r="I31" s="417"/>
      <c r="J31" s="417"/>
      <c r="K31" s="418"/>
    </row>
    <row r="32" spans="4:11" s="416" customFormat="1" ht="31.5" customHeight="1">
      <c r="D32" s="417"/>
      <c r="E32" s="417"/>
      <c r="F32" s="417"/>
      <c r="G32" s="417"/>
      <c r="H32" s="417"/>
      <c r="I32" s="417"/>
      <c r="J32" s="417"/>
      <c r="K32" s="418"/>
    </row>
    <row r="33" spans="4:11" s="416" customFormat="1" ht="31.5" customHeight="1">
      <c r="D33" s="417"/>
      <c r="E33" s="417"/>
      <c r="F33" s="417"/>
      <c r="G33" s="417"/>
      <c r="H33" s="417"/>
      <c r="I33" s="417"/>
      <c r="J33" s="417"/>
      <c r="K33" s="418"/>
    </row>
    <row r="34" spans="4:11" s="416" customFormat="1" ht="31.5" customHeight="1">
      <c r="D34" s="417"/>
      <c r="E34" s="417"/>
      <c r="F34" s="417"/>
      <c r="G34" s="417"/>
      <c r="H34" s="417"/>
      <c r="I34" s="417"/>
      <c r="J34" s="417"/>
      <c r="K34" s="418"/>
    </row>
    <row r="35" spans="4:11" s="416" customFormat="1" ht="31.5" customHeight="1">
      <c r="D35" s="417"/>
      <c r="E35" s="417"/>
      <c r="F35" s="417"/>
      <c r="G35" s="417"/>
      <c r="H35" s="417"/>
      <c r="I35" s="417"/>
      <c r="J35" s="417"/>
      <c r="K35" s="418"/>
    </row>
    <row r="36" spans="4:11" s="416" customFormat="1" ht="31.5" customHeight="1">
      <c r="D36" s="417"/>
      <c r="E36" s="417"/>
      <c r="F36" s="417"/>
      <c r="G36" s="417"/>
      <c r="H36" s="417"/>
      <c r="I36" s="417"/>
      <c r="J36" s="417"/>
      <c r="K36" s="418"/>
    </row>
    <row r="37" spans="4:11" s="416" customFormat="1" ht="31.5" customHeight="1">
      <c r="D37" s="417"/>
      <c r="E37" s="417"/>
      <c r="F37" s="417"/>
      <c r="G37" s="417"/>
      <c r="H37" s="417"/>
      <c r="I37" s="417"/>
      <c r="J37" s="417"/>
      <c r="K37" s="418"/>
    </row>
    <row r="38" spans="4:11" s="416" customFormat="1" ht="31.5" customHeight="1">
      <c r="D38" s="417"/>
      <c r="E38" s="417"/>
      <c r="F38" s="417"/>
      <c r="G38" s="417"/>
      <c r="H38" s="417"/>
      <c r="I38" s="417"/>
      <c r="J38" s="417"/>
      <c r="K38" s="418"/>
    </row>
    <row r="39" spans="4:11" s="416" customFormat="1" ht="31.5" customHeight="1">
      <c r="D39" s="417"/>
      <c r="E39" s="417"/>
      <c r="F39" s="417"/>
      <c r="G39" s="417"/>
      <c r="H39" s="417"/>
      <c r="I39" s="417"/>
      <c r="J39" s="417"/>
      <c r="K39" s="418"/>
    </row>
    <row r="40" spans="4:11" s="416" customFormat="1" ht="31.5" customHeight="1">
      <c r="D40" s="417"/>
      <c r="E40" s="417"/>
      <c r="F40" s="417"/>
      <c r="G40" s="417"/>
      <c r="H40" s="417"/>
      <c r="I40" s="417"/>
      <c r="J40" s="417"/>
      <c r="K40" s="418"/>
    </row>
    <row r="41" spans="4:11" s="416" customFormat="1" ht="31.5" customHeight="1">
      <c r="D41" s="417"/>
      <c r="E41" s="417"/>
      <c r="F41" s="417"/>
      <c r="G41" s="417"/>
      <c r="H41" s="417"/>
      <c r="I41" s="417"/>
      <c r="J41" s="417"/>
      <c r="K41" s="418"/>
    </row>
    <row r="42" spans="4:11" s="416" customFormat="1" ht="31.5" customHeight="1">
      <c r="D42" s="417"/>
      <c r="E42" s="417"/>
      <c r="F42" s="417"/>
      <c r="G42" s="417"/>
      <c r="H42" s="417"/>
      <c r="I42" s="417"/>
      <c r="J42" s="417"/>
      <c r="K42" s="418"/>
    </row>
    <row r="43" spans="4:11" s="416" customFormat="1" ht="31.5" customHeight="1">
      <c r="D43" s="417"/>
      <c r="E43" s="417"/>
      <c r="F43" s="417"/>
      <c r="G43" s="417"/>
      <c r="H43" s="417"/>
      <c r="I43" s="417"/>
      <c r="J43" s="417"/>
      <c r="K43" s="418"/>
    </row>
    <row r="44" spans="4:11" s="416" customFormat="1" ht="31.5" customHeight="1">
      <c r="D44" s="417"/>
      <c r="E44" s="417"/>
      <c r="F44" s="417"/>
      <c r="G44" s="417"/>
      <c r="H44" s="417"/>
      <c r="I44" s="417"/>
      <c r="J44" s="417"/>
      <c r="K44" s="418"/>
    </row>
    <row r="45" spans="4:11" s="416" customFormat="1" ht="31.5" customHeight="1">
      <c r="D45" s="417"/>
      <c r="E45" s="417"/>
      <c r="F45" s="417"/>
      <c r="G45" s="417"/>
      <c r="H45" s="417"/>
      <c r="I45" s="417"/>
      <c r="J45" s="417"/>
      <c r="K45" s="418"/>
    </row>
    <row r="46" spans="4:11" s="416" customFormat="1" ht="31.5" customHeight="1">
      <c r="D46" s="417"/>
      <c r="E46" s="417"/>
      <c r="F46" s="417"/>
      <c r="G46" s="417"/>
      <c r="H46" s="417"/>
      <c r="I46" s="417"/>
      <c r="J46" s="417"/>
      <c r="K46" s="418"/>
    </row>
    <row r="47" spans="4:11" s="416" customFormat="1" ht="31.5" customHeight="1">
      <c r="D47" s="417"/>
      <c r="E47" s="417"/>
      <c r="F47" s="417"/>
      <c r="G47" s="417"/>
      <c r="H47" s="417"/>
      <c r="I47" s="417"/>
      <c r="J47" s="417"/>
      <c r="K47" s="418"/>
    </row>
    <row r="48" spans="4:11" s="416" customFormat="1" ht="31.5" customHeight="1">
      <c r="D48" s="417"/>
      <c r="E48" s="417"/>
      <c r="F48" s="417"/>
      <c r="G48" s="417"/>
      <c r="H48" s="417"/>
      <c r="I48" s="417"/>
      <c r="J48" s="417"/>
      <c r="K48" s="418"/>
    </row>
    <row r="49" spans="4:11" s="416" customFormat="1" ht="31.5" customHeight="1">
      <c r="D49" s="417"/>
      <c r="E49" s="417"/>
      <c r="F49" s="417"/>
      <c r="G49" s="417"/>
      <c r="H49" s="417"/>
      <c r="I49" s="417"/>
      <c r="J49" s="417"/>
      <c r="K49" s="418"/>
    </row>
    <row r="50" spans="4:11" s="416" customFormat="1" ht="31.5" customHeight="1">
      <c r="D50" s="417"/>
      <c r="E50" s="417"/>
      <c r="F50" s="417"/>
      <c r="G50" s="417"/>
      <c r="H50" s="417"/>
      <c r="I50" s="417"/>
      <c r="J50" s="417"/>
      <c r="K50" s="418"/>
    </row>
    <row r="51" spans="4:11" s="416" customFormat="1" ht="31.5" customHeight="1">
      <c r="D51" s="417"/>
      <c r="E51" s="417"/>
      <c r="F51" s="417"/>
      <c r="G51" s="417"/>
      <c r="H51" s="417"/>
      <c r="I51" s="417"/>
      <c r="J51" s="417"/>
      <c r="K51" s="418"/>
    </row>
    <row r="52" spans="4:11" s="416" customFormat="1" ht="31.5" customHeight="1">
      <c r="D52" s="417"/>
      <c r="E52" s="417"/>
      <c r="F52" s="417"/>
      <c r="G52" s="417"/>
      <c r="H52" s="417"/>
      <c r="I52" s="417"/>
      <c r="J52" s="417"/>
      <c r="K52" s="418"/>
    </row>
    <row r="53" spans="4:11" s="416" customFormat="1" ht="31.5" customHeight="1">
      <c r="D53" s="417"/>
      <c r="E53" s="417"/>
      <c r="F53" s="417"/>
      <c r="G53" s="417"/>
      <c r="H53" s="417"/>
      <c r="I53" s="417"/>
      <c r="J53" s="417"/>
      <c r="K53" s="418"/>
    </row>
    <row r="54" spans="4:11" s="416" customFormat="1" ht="31.5" customHeight="1">
      <c r="D54" s="417"/>
      <c r="E54" s="417"/>
      <c r="F54" s="417"/>
      <c r="G54" s="417"/>
      <c r="H54" s="417"/>
      <c r="I54" s="417"/>
      <c r="J54" s="417"/>
      <c r="K54" s="418"/>
    </row>
    <row r="55" spans="4:11" s="416" customFormat="1" ht="31.5" customHeight="1">
      <c r="D55" s="417"/>
      <c r="E55" s="417"/>
      <c r="F55" s="417"/>
      <c r="G55" s="417"/>
      <c r="H55" s="417"/>
      <c r="I55" s="417"/>
      <c r="J55" s="417"/>
      <c r="K55" s="418"/>
    </row>
    <row r="56" spans="4:11" s="416" customFormat="1" ht="31.5" customHeight="1">
      <c r="D56" s="417"/>
      <c r="E56" s="417"/>
      <c r="F56" s="417"/>
      <c r="G56" s="417"/>
      <c r="H56" s="417"/>
      <c r="I56" s="417"/>
      <c r="J56" s="417"/>
      <c r="K56" s="418"/>
    </row>
    <row r="57" spans="4:11" s="416" customFormat="1" ht="31.5" customHeight="1">
      <c r="D57" s="417"/>
      <c r="E57" s="417"/>
      <c r="F57" s="417"/>
      <c r="G57" s="417"/>
      <c r="H57" s="417"/>
      <c r="I57" s="417"/>
      <c r="J57" s="417"/>
      <c r="K57" s="418"/>
    </row>
    <row r="58" spans="4:11" s="416" customFormat="1" ht="31.5" customHeight="1">
      <c r="D58" s="417"/>
      <c r="E58" s="417"/>
      <c r="F58" s="417"/>
      <c r="G58" s="417"/>
      <c r="H58" s="417"/>
      <c r="I58" s="417"/>
      <c r="J58" s="417"/>
      <c r="K58" s="418"/>
    </row>
    <row r="59" spans="4:11" s="416" customFormat="1" ht="31.5" customHeight="1">
      <c r="D59" s="417"/>
      <c r="E59" s="417"/>
      <c r="F59" s="417"/>
      <c r="G59" s="417"/>
      <c r="H59" s="417"/>
      <c r="I59" s="417"/>
      <c r="J59" s="417"/>
      <c r="K59" s="418"/>
    </row>
    <row r="60" spans="4:11" s="416" customFormat="1" ht="31.5" customHeight="1">
      <c r="D60" s="417"/>
      <c r="E60" s="417"/>
      <c r="F60" s="417"/>
      <c r="G60" s="417"/>
      <c r="H60" s="417"/>
      <c r="I60" s="417"/>
      <c r="J60" s="417"/>
      <c r="K60" s="418"/>
    </row>
    <row r="61" spans="4:11" s="416" customFormat="1" ht="31.5" customHeight="1">
      <c r="D61" s="417"/>
      <c r="E61" s="417"/>
      <c r="F61" s="417"/>
      <c r="G61" s="417"/>
      <c r="H61" s="417"/>
      <c r="I61" s="417"/>
      <c r="J61" s="417"/>
      <c r="K61" s="418"/>
    </row>
    <row r="62" spans="4:11" s="416" customFormat="1" ht="31.5" customHeight="1">
      <c r="D62" s="417"/>
      <c r="E62" s="417"/>
      <c r="F62" s="417"/>
      <c r="G62" s="417"/>
      <c r="H62" s="417"/>
      <c r="I62" s="417"/>
      <c r="J62" s="417"/>
      <c r="K62" s="418"/>
    </row>
    <row r="63" spans="4:11" s="416" customFormat="1" ht="31.5" customHeight="1">
      <c r="D63" s="417"/>
      <c r="E63" s="417"/>
      <c r="F63" s="417"/>
      <c r="G63" s="417"/>
      <c r="H63" s="417"/>
      <c r="I63" s="417"/>
      <c r="J63" s="417"/>
      <c r="K63" s="418"/>
    </row>
    <row r="64" spans="4:11" s="416" customFormat="1" ht="31.5" customHeight="1">
      <c r="D64" s="417"/>
      <c r="E64" s="417"/>
      <c r="F64" s="417"/>
      <c r="G64" s="417"/>
      <c r="H64" s="417"/>
      <c r="I64" s="417"/>
      <c r="J64" s="417"/>
      <c r="K64" s="418"/>
    </row>
    <row r="65" spans="4:11" s="416" customFormat="1" ht="31.5" customHeight="1">
      <c r="D65" s="417"/>
      <c r="E65" s="417"/>
      <c r="F65" s="417"/>
      <c r="G65" s="417"/>
      <c r="H65" s="417"/>
      <c r="I65" s="417"/>
      <c r="J65" s="417"/>
      <c r="K65" s="418"/>
    </row>
    <row r="66" spans="4:11" s="416" customFormat="1" ht="31.5" customHeight="1">
      <c r="D66" s="417"/>
      <c r="E66" s="417"/>
      <c r="F66" s="417"/>
      <c r="G66" s="417"/>
      <c r="H66" s="417"/>
      <c r="I66" s="417"/>
      <c r="J66" s="417"/>
      <c r="K66" s="418"/>
    </row>
    <row r="67" spans="4:11" s="416" customFormat="1" ht="31.5" customHeight="1">
      <c r="D67" s="417"/>
      <c r="E67" s="417"/>
      <c r="F67" s="417"/>
      <c r="G67" s="417"/>
      <c r="H67" s="417"/>
      <c r="I67" s="417"/>
      <c r="J67" s="417"/>
      <c r="K67" s="418"/>
    </row>
    <row r="68" spans="4:11" s="416" customFormat="1" ht="31.5" customHeight="1">
      <c r="D68" s="417"/>
      <c r="E68" s="417"/>
      <c r="F68" s="417"/>
      <c r="G68" s="417"/>
      <c r="H68" s="417"/>
      <c r="I68" s="417"/>
      <c r="J68" s="417"/>
      <c r="K68" s="418"/>
    </row>
    <row r="69" spans="4:11" s="416" customFormat="1" ht="31.5" customHeight="1">
      <c r="D69" s="417"/>
      <c r="E69" s="417"/>
      <c r="F69" s="417"/>
      <c r="G69" s="417"/>
      <c r="H69" s="417"/>
      <c r="I69" s="417"/>
      <c r="J69" s="417"/>
      <c r="K69" s="418"/>
    </row>
    <row r="70" spans="4:11" s="416" customFormat="1" ht="31.5" customHeight="1">
      <c r="D70" s="417"/>
      <c r="E70" s="417"/>
      <c r="F70" s="417"/>
      <c r="G70" s="417"/>
      <c r="H70" s="417"/>
      <c r="I70" s="417"/>
      <c r="J70" s="417"/>
      <c r="K70" s="418"/>
    </row>
    <row r="71" spans="4:11" s="416" customFormat="1" ht="31.5" customHeight="1">
      <c r="D71" s="417"/>
      <c r="E71" s="417"/>
      <c r="F71" s="417"/>
      <c r="G71" s="417"/>
      <c r="H71" s="417"/>
      <c r="I71" s="417"/>
      <c r="J71" s="417"/>
      <c r="K71" s="418"/>
    </row>
    <row r="72" spans="4:11" s="416" customFormat="1" ht="31.5" customHeight="1">
      <c r="D72" s="417"/>
      <c r="E72" s="417"/>
      <c r="F72" s="417"/>
      <c r="G72" s="417"/>
      <c r="H72" s="417"/>
      <c r="I72" s="417"/>
      <c r="J72" s="417"/>
      <c r="K72" s="418"/>
    </row>
    <row r="73" spans="4:11" s="416" customFormat="1" ht="31.5" customHeight="1">
      <c r="D73" s="417"/>
      <c r="E73" s="417"/>
      <c r="F73" s="417"/>
      <c r="G73" s="417"/>
      <c r="H73" s="417"/>
      <c r="I73" s="417"/>
      <c r="J73" s="417"/>
      <c r="K73" s="418"/>
    </row>
    <row r="74" spans="4:11" s="416" customFormat="1" ht="31.5" customHeight="1">
      <c r="D74" s="417"/>
      <c r="E74" s="417"/>
      <c r="F74" s="417"/>
      <c r="G74" s="417"/>
      <c r="H74" s="417"/>
      <c r="I74" s="417"/>
      <c r="J74" s="417"/>
      <c r="K74" s="418"/>
    </row>
    <row r="75" spans="4:11" s="416" customFormat="1" ht="31.5" customHeight="1">
      <c r="D75" s="417"/>
      <c r="E75" s="417"/>
      <c r="F75" s="417"/>
      <c r="G75" s="417"/>
      <c r="H75" s="417"/>
      <c r="I75" s="417"/>
      <c r="J75" s="417"/>
      <c r="K75" s="418"/>
    </row>
    <row r="76" spans="4:11" s="416" customFormat="1" ht="31.5" customHeight="1">
      <c r="D76" s="417"/>
      <c r="E76" s="417"/>
      <c r="F76" s="417"/>
      <c r="G76" s="417"/>
      <c r="H76" s="417"/>
      <c r="I76" s="417"/>
      <c r="J76" s="417"/>
      <c r="K76" s="418"/>
    </row>
    <row r="77" spans="4:11" s="416" customFormat="1" ht="31.5" customHeight="1">
      <c r="D77" s="417"/>
      <c r="E77" s="417"/>
      <c r="F77" s="417"/>
      <c r="G77" s="417"/>
      <c r="H77" s="417"/>
      <c r="I77" s="417"/>
      <c r="J77" s="417"/>
      <c r="K77" s="418"/>
    </row>
    <row r="78" spans="4:11" s="416" customFormat="1" ht="31.5" customHeight="1">
      <c r="D78" s="417"/>
      <c r="E78" s="417"/>
      <c r="F78" s="417"/>
      <c r="G78" s="417"/>
      <c r="H78" s="417"/>
      <c r="I78" s="417"/>
      <c r="J78" s="417"/>
      <c r="K78" s="418"/>
    </row>
    <row r="79" spans="4:11" s="416" customFormat="1" ht="31.5" customHeight="1">
      <c r="D79" s="417"/>
      <c r="E79" s="417"/>
      <c r="F79" s="417"/>
      <c r="G79" s="417"/>
      <c r="H79" s="417"/>
      <c r="I79" s="417"/>
      <c r="J79" s="417"/>
      <c r="K79" s="418"/>
    </row>
    <row r="80" spans="4:11" s="416" customFormat="1" ht="31.5" customHeight="1">
      <c r="D80" s="417"/>
      <c r="E80" s="417"/>
      <c r="F80" s="417"/>
      <c r="G80" s="417"/>
      <c r="H80" s="417"/>
      <c r="I80" s="417"/>
      <c r="J80" s="417"/>
      <c r="K80" s="418"/>
    </row>
    <row r="81" spans="4:11" s="416" customFormat="1" ht="31.5" customHeight="1">
      <c r="D81" s="417"/>
      <c r="E81" s="417"/>
      <c r="F81" s="417"/>
      <c r="G81" s="417"/>
      <c r="H81" s="417"/>
      <c r="I81" s="417"/>
      <c r="J81" s="417"/>
      <c r="K81" s="418"/>
    </row>
  </sheetData>
  <sheetProtection/>
  <mergeCells count="2">
    <mergeCell ref="A1:J1"/>
    <mergeCell ref="C11:F11"/>
  </mergeCells>
  <printOptions/>
  <pageMargins left="0.5905511811023623" right="0" top="0.5905511811023623" bottom="0.3937007874015748" header="0.31496062992125984" footer="0.31496062992125984"/>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W214"/>
  <sheetViews>
    <sheetView view="pageBreakPreview" zoomScale="120" zoomScaleSheetLayoutView="120" zoomScalePageLayoutView="0" workbookViewId="0" topLeftCell="A52">
      <selection activeCell="G62" sqref="G62"/>
    </sheetView>
  </sheetViews>
  <sheetFormatPr defaultColWidth="9.140625" defaultRowHeight="24" customHeight="1"/>
  <cols>
    <col min="1" max="1" width="3.8515625" style="333" customWidth="1"/>
    <col min="2" max="2" width="37.00390625" style="163" customWidth="1"/>
    <col min="3" max="3" width="16.8515625" style="163" customWidth="1"/>
    <col min="4" max="4" width="8.8515625" style="163" customWidth="1"/>
    <col min="5" max="8" width="9.7109375" style="163" customWidth="1"/>
    <col min="9" max="10" width="12.7109375" style="163" customWidth="1"/>
    <col min="11" max="11" width="10.00390625" style="163" bestFit="1" customWidth="1"/>
    <col min="12" max="12" width="10.7109375" style="163" bestFit="1" customWidth="1"/>
    <col min="13" max="13" width="0.42578125" style="163" customWidth="1"/>
    <col min="14" max="14" width="11.28125" style="163" bestFit="1" customWidth="1"/>
    <col min="15" max="16384" width="9.140625" style="163" customWidth="1"/>
  </cols>
  <sheetData>
    <row r="1" spans="1:12" s="162" customFormat="1" ht="24" customHeight="1">
      <c r="A1" s="683" t="s">
        <v>735</v>
      </c>
      <c r="B1" s="683"/>
      <c r="C1" s="683"/>
      <c r="D1" s="683"/>
      <c r="E1" s="683"/>
      <c r="F1" s="683"/>
      <c r="G1" s="683"/>
      <c r="H1" s="683"/>
      <c r="I1" s="683"/>
      <c r="J1" s="683"/>
      <c r="K1" s="683"/>
      <c r="L1" s="683"/>
    </row>
    <row r="2" spans="1:3" ht="24" customHeight="1">
      <c r="A2" s="334" t="s">
        <v>736</v>
      </c>
      <c r="B2" s="162"/>
      <c r="C2" s="162"/>
    </row>
    <row r="3" spans="1:12" ht="24" customHeight="1">
      <c r="A3" s="335" t="s">
        <v>737</v>
      </c>
      <c r="B3" s="164"/>
      <c r="C3" s="164"/>
      <c r="D3" s="165"/>
      <c r="E3" s="165"/>
      <c r="F3" s="165"/>
      <c r="G3" s="165"/>
      <c r="H3" s="165"/>
      <c r="I3" s="165"/>
      <c r="J3" s="166"/>
      <c r="K3" s="165"/>
      <c r="L3" s="165"/>
    </row>
    <row r="4" spans="1:12" s="170" customFormat="1" ht="24" customHeight="1">
      <c r="A4" s="336" t="s">
        <v>318</v>
      </c>
      <c r="B4" s="167" t="s">
        <v>237</v>
      </c>
      <c r="C4" s="55" t="s">
        <v>257</v>
      </c>
      <c r="D4" s="55" t="s">
        <v>317</v>
      </c>
      <c r="E4" s="684" t="s">
        <v>200</v>
      </c>
      <c r="F4" s="684"/>
      <c r="G4" s="168" t="s">
        <v>201</v>
      </c>
      <c r="H4" s="168"/>
      <c r="I4" s="169" t="s">
        <v>320</v>
      </c>
      <c r="J4" s="169"/>
      <c r="K4" s="169" t="s">
        <v>321</v>
      </c>
      <c r="L4" s="169"/>
    </row>
    <row r="5" spans="1:12" s="170" customFormat="1" ht="24" customHeight="1">
      <c r="A5" s="337"/>
      <c r="B5" s="172"/>
      <c r="C5" s="173" t="s">
        <v>258</v>
      </c>
      <c r="D5" s="173"/>
      <c r="E5" s="174" t="s">
        <v>323</v>
      </c>
      <c r="F5" s="174"/>
      <c r="G5" s="174" t="s">
        <v>445</v>
      </c>
      <c r="H5" s="174"/>
      <c r="I5" s="175" t="s">
        <v>322</v>
      </c>
      <c r="J5" s="175"/>
      <c r="K5" s="175" t="s">
        <v>322</v>
      </c>
      <c r="L5" s="175"/>
    </row>
    <row r="6" spans="1:12" s="170" customFormat="1" ht="24" customHeight="1">
      <c r="A6" s="337"/>
      <c r="B6" s="172"/>
      <c r="C6" s="173"/>
      <c r="D6" s="173"/>
      <c r="E6" s="481" t="s">
        <v>629</v>
      </c>
      <c r="F6" s="481" t="s">
        <v>218</v>
      </c>
      <c r="G6" s="481" t="s">
        <v>629</v>
      </c>
      <c r="H6" s="481" t="s">
        <v>218</v>
      </c>
      <c r="I6" s="481" t="s">
        <v>629</v>
      </c>
      <c r="J6" s="481" t="s">
        <v>218</v>
      </c>
      <c r="K6" s="481" t="s">
        <v>629</v>
      </c>
      <c r="L6" s="481" t="s">
        <v>218</v>
      </c>
    </row>
    <row r="7" spans="1:12" s="177" customFormat="1" ht="24" customHeight="1">
      <c r="A7" s="338"/>
      <c r="B7" s="25"/>
      <c r="C7" s="9"/>
      <c r="D7" s="10"/>
      <c r="E7" s="57">
        <v>2012</v>
      </c>
      <c r="F7" s="57" t="s">
        <v>506</v>
      </c>
      <c r="G7" s="57">
        <v>2012</v>
      </c>
      <c r="H7" s="57" t="s">
        <v>506</v>
      </c>
      <c r="I7" s="57" t="s">
        <v>745</v>
      </c>
      <c r="J7" s="57" t="s">
        <v>506</v>
      </c>
      <c r="K7" s="57" t="s">
        <v>745</v>
      </c>
      <c r="L7" s="57" t="s">
        <v>506</v>
      </c>
    </row>
    <row r="8" spans="1:12" ht="24" customHeight="1">
      <c r="A8" s="331" t="s">
        <v>467</v>
      </c>
      <c r="B8" s="178" t="s">
        <v>630</v>
      </c>
      <c r="C8" s="179" t="s">
        <v>259</v>
      </c>
      <c r="D8" s="180" t="s">
        <v>370</v>
      </c>
      <c r="E8" s="107">
        <v>149930</v>
      </c>
      <c r="F8" s="107">
        <v>149930</v>
      </c>
      <c r="G8" s="108">
        <v>15.35</v>
      </c>
      <c r="H8" s="108">
        <v>15.35</v>
      </c>
      <c r="I8" s="108">
        <v>130042427.82</v>
      </c>
      <c r="J8" s="108">
        <v>130042427.82</v>
      </c>
      <c r="K8" s="637" t="s">
        <v>471</v>
      </c>
      <c r="L8" s="109">
        <v>17722375</v>
      </c>
    </row>
    <row r="9" spans="1:12" ht="24" customHeight="1">
      <c r="A9" s="331" t="s">
        <v>468</v>
      </c>
      <c r="B9" s="178" t="s">
        <v>202</v>
      </c>
      <c r="C9" s="179" t="s">
        <v>332</v>
      </c>
      <c r="D9" s="180" t="s">
        <v>370</v>
      </c>
      <c r="E9" s="107">
        <v>60000</v>
      </c>
      <c r="F9" s="107">
        <v>60000</v>
      </c>
      <c r="G9" s="108">
        <v>12.73</v>
      </c>
      <c r="H9" s="108">
        <v>12.73</v>
      </c>
      <c r="I9" s="108">
        <v>12215983.3</v>
      </c>
      <c r="J9" s="108">
        <v>12215983.3</v>
      </c>
      <c r="K9" s="637" t="s">
        <v>471</v>
      </c>
      <c r="L9" s="109">
        <v>4581000</v>
      </c>
    </row>
    <row r="10" spans="1:12" ht="24" customHeight="1">
      <c r="A10" s="331" t="s">
        <v>469</v>
      </c>
      <c r="B10" s="178" t="s">
        <v>363</v>
      </c>
      <c r="C10" s="179" t="s">
        <v>260</v>
      </c>
      <c r="D10" s="180" t="s">
        <v>326</v>
      </c>
      <c r="E10" s="107">
        <v>131700</v>
      </c>
      <c r="F10" s="107">
        <v>131700</v>
      </c>
      <c r="G10" s="108">
        <v>11.1</v>
      </c>
      <c r="H10" s="108">
        <v>11.1</v>
      </c>
      <c r="I10" s="108">
        <v>19053150</v>
      </c>
      <c r="J10" s="108">
        <v>19053150</v>
      </c>
      <c r="K10" s="639" t="s">
        <v>471</v>
      </c>
      <c r="L10" s="109" t="s">
        <v>471</v>
      </c>
    </row>
    <row r="11" spans="1:12" ht="24" customHeight="1">
      <c r="A11" s="331" t="s">
        <v>470</v>
      </c>
      <c r="B11" s="178" t="s">
        <v>364</v>
      </c>
      <c r="C11" s="179" t="s">
        <v>353</v>
      </c>
      <c r="D11" s="180" t="s">
        <v>326</v>
      </c>
      <c r="E11" s="107">
        <v>1634572</v>
      </c>
      <c r="F11" s="107">
        <v>1634572</v>
      </c>
      <c r="G11" s="108">
        <v>4.48</v>
      </c>
      <c r="H11" s="108">
        <v>4.48</v>
      </c>
      <c r="I11" s="108">
        <v>197844509.73</v>
      </c>
      <c r="J11" s="108">
        <v>197844509.73</v>
      </c>
      <c r="K11" s="639" t="s">
        <v>471</v>
      </c>
      <c r="L11" s="109" t="s">
        <v>471</v>
      </c>
    </row>
    <row r="12" spans="1:12" ht="24" customHeight="1">
      <c r="A12" s="331" t="s">
        <v>472</v>
      </c>
      <c r="B12" s="178" t="s">
        <v>365</v>
      </c>
      <c r="C12" s="179" t="s">
        <v>256</v>
      </c>
      <c r="D12" s="180" t="s">
        <v>351</v>
      </c>
      <c r="E12" s="107">
        <v>120000</v>
      </c>
      <c r="F12" s="107">
        <v>120000</v>
      </c>
      <c r="G12" s="108">
        <v>8.53</v>
      </c>
      <c r="H12" s="108">
        <v>8.53</v>
      </c>
      <c r="I12" s="108">
        <v>34040231.12</v>
      </c>
      <c r="J12" s="108">
        <v>34040231.12</v>
      </c>
      <c r="K12" s="639" t="s">
        <v>471</v>
      </c>
      <c r="L12" s="109">
        <v>768000</v>
      </c>
    </row>
    <row r="13" spans="1:12" ht="24" customHeight="1">
      <c r="A13" s="331" t="s">
        <v>473</v>
      </c>
      <c r="B13" s="178" t="s">
        <v>366</v>
      </c>
      <c r="C13" s="179" t="s">
        <v>353</v>
      </c>
      <c r="D13" s="180" t="s">
        <v>370</v>
      </c>
      <c r="E13" s="107">
        <v>2700000</v>
      </c>
      <c r="F13" s="107">
        <v>2700000</v>
      </c>
      <c r="G13" s="108">
        <v>5.65</v>
      </c>
      <c r="H13" s="108">
        <v>5.65</v>
      </c>
      <c r="I13" s="108">
        <v>195978047.96</v>
      </c>
      <c r="J13" s="108">
        <v>195978047.96</v>
      </c>
      <c r="K13" s="639" t="s">
        <v>471</v>
      </c>
      <c r="L13" s="109" t="s">
        <v>471</v>
      </c>
    </row>
    <row r="14" spans="1:12" ht="24" customHeight="1">
      <c r="A14" s="331" t="s">
        <v>474</v>
      </c>
      <c r="B14" s="178" t="s">
        <v>631</v>
      </c>
      <c r="C14" s="179" t="s">
        <v>632</v>
      </c>
      <c r="D14" s="180" t="s">
        <v>351</v>
      </c>
      <c r="E14" s="107">
        <v>955000</v>
      </c>
      <c r="F14" s="107">
        <v>955000</v>
      </c>
      <c r="G14" s="108">
        <v>15.47</v>
      </c>
      <c r="H14" s="108">
        <v>15.47</v>
      </c>
      <c r="I14" s="108">
        <v>257709680.88</v>
      </c>
      <c r="J14" s="108">
        <v>257709680.88</v>
      </c>
      <c r="K14" s="637" t="s">
        <v>471</v>
      </c>
      <c r="L14" s="109">
        <v>26585465.4</v>
      </c>
    </row>
    <row r="15" spans="1:12" ht="24" customHeight="1">
      <c r="A15" s="331" t="s">
        <v>475</v>
      </c>
      <c r="B15" s="163" t="s">
        <v>222</v>
      </c>
      <c r="C15" s="180" t="s">
        <v>349</v>
      </c>
      <c r="D15" s="180" t="s">
        <v>326</v>
      </c>
      <c r="E15" s="111" t="s">
        <v>391</v>
      </c>
      <c r="F15" s="111" t="s">
        <v>391</v>
      </c>
      <c r="G15" s="108">
        <v>0.11</v>
      </c>
      <c r="H15" s="108">
        <v>0.11</v>
      </c>
      <c r="I15" s="108">
        <v>92656195</v>
      </c>
      <c r="J15" s="108">
        <v>92656195</v>
      </c>
      <c r="K15" s="112">
        <v>742837.5</v>
      </c>
      <c r="L15" s="112">
        <v>1247636.85</v>
      </c>
    </row>
    <row r="16" spans="1:12" ht="24" customHeight="1">
      <c r="A16" s="340">
        <v>9</v>
      </c>
      <c r="B16" s="181" t="s">
        <v>822</v>
      </c>
      <c r="C16" s="179" t="s">
        <v>332</v>
      </c>
      <c r="D16" s="113" t="s">
        <v>370</v>
      </c>
      <c r="E16" s="107">
        <v>149510</v>
      </c>
      <c r="F16" s="107">
        <v>149510</v>
      </c>
      <c r="G16" s="108">
        <v>15.5</v>
      </c>
      <c r="H16" s="111">
        <v>15.5</v>
      </c>
      <c r="I16" s="108">
        <v>43120478</v>
      </c>
      <c r="J16" s="108">
        <v>43120478</v>
      </c>
      <c r="K16" s="637" t="s">
        <v>471</v>
      </c>
      <c r="L16" s="109">
        <v>1622416.6</v>
      </c>
    </row>
    <row r="17" spans="1:12" ht="24" customHeight="1">
      <c r="A17" s="340">
        <v>10</v>
      </c>
      <c r="B17" s="181" t="s">
        <v>823</v>
      </c>
      <c r="C17" s="179" t="s">
        <v>256</v>
      </c>
      <c r="D17" s="113" t="s">
        <v>370</v>
      </c>
      <c r="E17" s="107">
        <v>96000</v>
      </c>
      <c r="F17" s="107">
        <v>96000</v>
      </c>
      <c r="G17" s="108">
        <v>12.75</v>
      </c>
      <c r="H17" s="108">
        <v>12.75</v>
      </c>
      <c r="I17" s="108">
        <v>45900132.6</v>
      </c>
      <c r="J17" s="108">
        <v>45900132.6</v>
      </c>
      <c r="K17" s="637" t="s">
        <v>471</v>
      </c>
      <c r="L17" s="112">
        <v>7344000</v>
      </c>
    </row>
    <row r="18" spans="1:12" ht="24" customHeight="1">
      <c r="A18" s="340">
        <v>11</v>
      </c>
      <c r="B18" s="181" t="s">
        <v>824</v>
      </c>
      <c r="C18" s="114" t="s">
        <v>501</v>
      </c>
      <c r="D18" s="113" t="s">
        <v>370</v>
      </c>
      <c r="E18" s="107">
        <v>108000</v>
      </c>
      <c r="F18" s="107">
        <v>108000</v>
      </c>
      <c r="G18" s="108">
        <v>12.03</v>
      </c>
      <c r="H18" s="108">
        <v>12.03</v>
      </c>
      <c r="I18" s="108">
        <v>12993750</v>
      </c>
      <c r="J18" s="108">
        <v>12993750</v>
      </c>
      <c r="K18" s="637" t="s">
        <v>471</v>
      </c>
      <c r="L18" s="112">
        <v>4547812.5</v>
      </c>
    </row>
    <row r="19" spans="1:12" s="110" customFormat="1" ht="24" customHeight="1">
      <c r="A19" s="340">
        <v>12</v>
      </c>
      <c r="B19" s="181" t="s">
        <v>825</v>
      </c>
      <c r="C19" s="114" t="s">
        <v>288</v>
      </c>
      <c r="D19" s="113" t="s">
        <v>372</v>
      </c>
      <c r="E19" s="107">
        <v>75000</v>
      </c>
      <c r="F19" s="107">
        <v>75000</v>
      </c>
      <c r="G19" s="108">
        <v>13.6</v>
      </c>
      <c r="H19" s="108">
        <v>13.6</v>
      </c>
      <c r="I19" s="108">
        <v>21041040</v>
      </c>
      <c r="J19" s="108">
        <v>21041040</v>
      </c>
      <c r="K19" s="637" t="s">
        <v>471</v>
      </c>
      <c r="L19" s="112">
        <v>8160000</v>
      </c>
    </row>
    <row r="20" spans="1:12" s="110" customFormat="1" ht="24" customHeight="1">
      <c r="A20" s="340">
        <v>13</v>
      </c>
      <c r="B20" s="181" t="s">
        <v>826</v>
      </c>
      <c r="C20" s="122" t="s">
        <v>633</v>
      </c>
      <c r="D20" s="113" t="s">
        <v>372</v>
      </c>
      <c r="E20" s="107">
        <v>100000</v>
      </c>
      <c r="F20" s="107">
        <v>100000</v>
      </c>
      <c r="G20" s="108">
        <v>5.33</v>
      </c>
      <c r="H20" s="108">
        <v>5.33</v>
      </c>
      <c r="I20" s="108">
        <v>11199960</v>
      </c>
      <c r="J20" s="108">
        <v>11199960</v>
      </c>
      <c r="K20" s="637" t="s">
        <v>471</v>
      </c>
      <c r="L20" s="109" t="s">
        <v>471</v>
      </c>
    </row>
    <row r="21" spans="1:12" s="110" customFormat="1" ht="24" customHeight="1">
      <c r="A21" s="340">
        <v>14</v>
      </c>
      <c r="B21" s="181" t="s">
        <v>827</v>
      </c>
      <c r="C21" s="114" t="s">
        <v>634</v>
      </c>
      <c r="D21" s="113" t="s">
        <v>370</v>
      </c>
      <c r="E21" s="107">
        <v>120000</v>
      </c>
      <c r="F21" s="107">
        <v>120000</v>
      </c>
      <c r="G21" s="108">
        <v>3</v>
      </c>
      <c r="H21" s="108">
        <v>3</v>
      </c>
      <c r="I21" s="108">
        <v>18000000</v>
      </c>
      <c r="J21" s="108">
        <v>18000000</v>
      </c>
      <c r="K21" s="637" t="s">
        <v>471</v>
      </c>
      <c r="L21" s="112">
        <v>5133600</v>
      </c>
    </row>
    <row r="22" spans="1:12" s="110" customFormat="1" ht="24" customHeight="1">
      <c r="A22" s="340">
        <v>15</v>
      </c>
      <c r="B22" s="181" t="s">
        <v>828</v>
      </c>
      <c r="C22" s="114" t="s">
        <v>175</v>
      </c>
      <c r="D22" s="113" t="s">
        <v>351</v>
      </c>
      <c r="E22" s="107">
        <v>450000</v>
      </c>
      <c r="F22" s="107">
        <v>450000</v>
      </c>
      <c r="G22" s="108">
        <v>2.82</v>
      </c>
      <c r="H22" s="108">
        <v>2.82</v>
      </c>
      <c r="I22" s="115">
        <v>38008800</v>
      </c>
      <c r="J22" s="115">
        <v>38008800</v>
      </c>
      <c r="K22" s="638" t="s">
        <v>471</v>
      </c>
      <c r="L22" s="116">
        <v>9666904.8</v>
      </c>
    </row>
    <row r="23" spans="1:12" s="110" customFormat="1" ht="24" customHeight="1">
      <c r="A23" s="339"/>
      <c r="B23" s="182" t="s">
        <v>367</v>
      </c>
      <c r="C23" s="163"/>
      <c r="D23" s="163"/>
      <c r="E23" s="183"/>
      <c r="F23" s="117"/>
      <c r="G23" s="120"/>
      <c r="H23" s="108"/>
      <c r="I23" s="120">
        <f>SUM(I8:I22)</f>
        <v>1129804386.41</v>
      </c>
      <c r="J23" s="120">
        <f>SUM(J8:J22)</f>
        <v>1129804386.41</v>
      </c>
      <c r="K23" s="120">
        <f>SUM(K8:K22)</f>
        <v>742837.5</v>
      </c>
      <c r="L23" s="120">
        <f>SUM(L8:L22)</f>
        <v>87379211.14999999</v>
      </c>
    </row>
    <row r="24" spans="1:12" s="110" customFormat="1" ht="24" customHeight="1">
      <c r="A24" s="339"/>
      <c r="B24" s="184" t="s">
        <v>576</v>
      </c>
      <c r="C24" s="163"/>
      <c r="D24" s="163"/>
      <c r="E24" s="183"/>
      <c r="F24" s="117"/>
      <c r="G24" s="120"/>
      <c r="H24" s="108"/>
      <c r="I24" s="108">
        <v>1771066495.6799998</v>
      </c>
      <c r="J24" s="108">
        <v>1521830392.4999998</v>
      </c>
      <c r="K24" s="208" t="s">
        <v>443</v>
      </c>
      <c r="L24" s="208" t="s">
        <v>443</v>
      </c>
    </row>
    <row r="25" spans="1:12" s="110" customFormat="1" ht="24" customHeight="1">
      <c r="A25" s="339"/>
      <c r="B25" s="184" t="s">
        <v>577</v>
      </c>
      <c r="C25" s="163"/>
      <c r="D25" s="163"/>
      <c r="E25" s="183"/>
      <c r="F25" s="117"/>
      <c r="G25" s="120"/>
      <c r="H25" s="108"/>
      <c r="I25" s="115">
        <v>-197844509.73</v>
      </c>
      <c r="J25" s="115">
        <v>-197844509.73</v>
      </c>
      <c r="K25" s="645" t="s">
        <v>443</v>
      </c>
      <c r="L25" s="208" t="s">
        <v>443</v>
      </c>
    </row>
    <row r="26" spans="1:12" s="110" customFormat="1" ht="24" customHeight="1" thickBot="1">
      <c r="A26" s="339"/>
      <c r="B26" s="184" t="s">
        <v>249</v>
      </c>
      <c r="C26" s="163"/>
      <c r="D26" s="163"/>
      <c r="E26" s="185"/>
      <c r="G26" s="163"/>
      <c r="I26" s="119">
        <f>SUM(I23:I25)</f>
        <v>2703026372.36</v>
      </c>
      <c r="J26" s="119">
        <f>SUM(J23:J25)</f>
        <v>2453790269.18</v>
      </c>
      <c r="K26" s="119">
        <f>SUM(K23:K25)</f>
        <v>742837.5</v>
      </c>
      <c r="L26" s="119">
        <f>SUM(L23:L25)</f>
        <v>87379211.14999999</v>
      </c>
    </row>
    <row r="27" spans="1:12" ht="24" customHeight="1" thickTop="1">
      <c r="A27" s="341" t="s">
        <v>746</v>
      </c>
      <c r="B27" s="184"/>
      <c r="E27" s="185"/>
      <c r="F27" s="110"/>
      <c r="H27" s="110"/>
      <c r="I27" s="120"/>
      <c r="J27" s="120"/>
      <c r="K27" s="120"/>
      <c r="L27" s="120"/>
    </row>
    <row r="28" spans="1:12" ht="24" customHeight="1">
      <c r="A28" s="342" t="s">
        <v>477</v>
      </c>
      <c r="B28" s="178" t="s">
        <v>635</v>
      </c>
      <c r="C28" s="179" t="s">
        <v>261</v>
      </c>
      <c r="D28" s="180" t="s">
        <v>372</v>
      </c>
      <c r="E28" s="107">
        <v>200000</v>
      </c>
      <c r="F28" s="107">
        <v>200000</v>
      </c>
      <c r="G28" s="108">
        <v>18.16</v>
      </c>
      <c r="H28" s="108">
        <v>18.16</v>
      </c>
      <c r="I28" s="108">
        <v>69561939.58</v>
      </c>
      <c r="J28" s="108">
        <v>69561939.58</v>
      </c>
      <c r="K28" s="639" t="s">
        <v>471</v>
      </c>
      <c r="L28" s="639" t="s">
        <v>471</v>
      </c>
    </row>
    <row r="29" spans="1:12" ht="24" customHeight="1">
      <c r="A29" s="331" t="s">
        <v>478</v>
      </c>
      <c r="B29" s="178" t="s">
        <v>636</v>
      </c>
      <c r="C29" s="179" t="s">
        <v>262</v>
      </c>
      <c r="D29" s="180" t="s">
        <v>370</v>
      </c>
      <c r="E29" s="121">
        <v>10000</v>
      </c>
      <c r="F29" s="121">
        <v>10000</v>
      </c>
      <c r="G29" s="190">
        <v>18</v>
      </c>
      <c r="H29" s="190">
        <v>18</v>
      </c>
      <c r="I29" s="190">
        <v>2952357.5</v>
      </c>
      <c r="J29" s="190">
        <v>2952357.5</v>
      </c>
      <c r="K29" s="637" t="s">
        <v>471</v>
      </c>
      <c r="L29" s="109">
        <v>90000</v>
      </c>
    </row>
    <row r="30" spans="1:13" ht="24" customHeight="1">
      <c r="A30" s="331" t="s">
        <v>479</v>
      </c>
      <c r="B30" s="178" t="s">
        <v>637</v>
      </c>
      <c r="C30" s="179" t="s">
        <v>453</v>
      </c>
      <c r="D30" s="180" t="s">
        <v>740</v>
      </c>
      <c r="E30" s="121">
        <v>127000</v>
      </c>
      <c r="F30" s="121">
        <v>127000</v>
      </c>
      <c r="G30" s="108">
        <v>8.78</v>
      </c>
      <c r="H30" s="108">
        <v>8.78</v>
      </c>
      <c r="I30" s="108">
        <v>15053034.16</v>
      </c>
      <c r="J30" s="108">
        <v>15053034.16</v>
      </c>
      <c r="K30" s="109" t="s">
        <v>471</v>
      </c>
      <c r="L30" s="109">
        <v>1672500</v>
      </c>
      <c r="M30" s="179"/>
    </row>
    <row r="31" spans="1:12" ht="24" customHeight="1">
      <c r="A31" s="331" t="s">
        <v>480</v>
      </c>
      <c r="B31" s="178" t="s">
        <v>369</v>
      </c>
      <c r="C31" s="179" t="s">
        <v>263</v>
      </c>
      <c r="D31" s="180" t="s">
        <v>370</v>
      </c>
      <c r="E31" s="121">
        <v>145000</v>
      </c>
      <c r="F31" s="121">
        <v>145000</v>
      </c>
      <c r="G31" s="108">
        <v>15</v>
      </c>
      <c r="H31" s="108">
        <v>15</v>
      </c>
      <c r="I31" s="112">
        <v>34339805.49</v>
      </c>
      <c r="J31" s="112">
        <v>34339805.49</v>
      </c>
      <c r="K31" s="109" t="s">
        <v>471</v>
      </c>
      <c r="L31" s="109" t="s">
        <v>471</v>
      </c>
    </row>
    <row r="32" spans="1:12" ht="24" customHeight="1">
      <c r="A32" s="331" t="s">
        <v>481</v>
      </c>
      <c r="B32" s="178" t="s">
        <v>638</v>
      </c>
      <c r="C32" s="179" t="s">
        <v>292</v>
      </c>
      <c r="D32" s="180" t="s">
        <v>372</v>
      </c>
      <c r="E32" s="121">
        <v>20000</v>
      </c>
      <c r="F32" s="121">
        <v>20000</v>
      </c>
      <c r="G32" s="108">
        <v>19.5</v>
      </c>
      <c r="H32" s="108">
        <v>19.5</v>
      </c>
      <c r="I32" s="112">
        <v>6246583.44</v>
      </c>
      <c r="J32" s="112">
        <v>6246583.44</v>
      </c>
      <c r="K32" s="109" t="s">
        <v>471</v>
      </c>
      <c r="L32" s="109">
        <v>467976</v>
      </c>
    </row>
    <row r="33" spans="1:12" ht="24" customHeight="1">
      <c r="A33" s="331" t="s">
        <v>482</v>
      </c>
      <c r="B33" s="178" t="s">
        <v>375</v>
      </c>
      <c r="C33" s="179" t="s">
        <v>325</v>
      </c>
      <c r="D33" s="180" t="s">
        <v>741</v>
      </c>
      <c r="E33" s="121">
        <v>20000</v>
      </c>
      <c r="F33" s="121">
        <v>20000</v>
      </c>
      <c r="G33" s="108">
        <v>19.5</v>
      </c>
      <c r="H33" s="108">
        <v>19.5</v>
      </c>
      <c r="I33" s="112">
        <v>5906141.75</v>
      </c>
      <c r="J33" s="112">
        <v>5906141.75</v>
      </c>
      <c r="K33" s="109" t="s">
        <v>471</v>
      </c>
      <c r="L33" s="109" t="s">
        <v>471</v>
      </c>
    </row>
    <row r="34" spans="1:12" ht="24" customHeight="1">
      <c r="A34" s="331" t="s">
        <v>483</v>
      </c>
      <c r="B34" s="178" t="s">
        <v>639</v>
      </c>
      <c r="C34" s="179" t="s">
        <v>264</v>
      </c>
      <c r="D34" s="180" t="s">
        <v>370</v>
      </c>
      <c r="E34" s="121">
        <v>20000</v>
      </c>
      <c r="F34" s="121">
        <v>20000</v>
      </c>
      <c r="G34" s="110">
        <v>18</v>
      </c>
      <c r="H34" s="110">
        <v>18</v>
      </c>
      <c r="I34" s="112">
        <v>14052348.45</v>
      </c>
      <c r="J34" s="112">
        <v>14052348.45</v>
      </c>
      <c r="K34" s="109" t="s">
        <v>471</v>
      </c>
      <c r="L34" s="109">
        <v>360000</v>
      </c>
    </row>
    <row r="35" spans="1:12" ht="24" customHeight="1">
      <c r="A35" s="331" t="s">
        <v>484</v>
      </c>
      <c r="B35" s="178" t="s">
        <v>640</v>
      </c>
      <c r="C35" s="179" t="s">
        <v>446</v>
      </c>
      <c r="D35" s="180" t="s">
        <v>326</v>
      </c>
      <c r="E35" s="187" t="s">
        <v>110</v>
      </c>
      <c r="F35" s="187" t="s">
        <v>110</v>
      </c>
      <c r="G35" s="108">
        <v>18</v>
      </c>
      <c r="H35" s="108">
        <v>18</v>
      </c>
      <c r="I35" s="112">
        <v>2161197.26</v>
      </c>
      <c r="J35" s="112">
        <v>2161197.26</v>
      </c>
      <c r="K35" s="109" t="s">
        <v>471</v>
      </c>
      <c r="L35" s="109" t="s">
        <v>471</v>
      </c>
    </row>
    <row r="36" spans="1:12" ht="24" customHeight="1">
      <c r="A36" s="331" t="s">
        <v>485</v>
      </c>
      <c r="B36" s="178" t="s">
        <v>641</v>
      </c>
      <c r="C36" s="179" t="s">
        <v>330</v>
      </c>
      <c r="D36" s="180" t="s">
        <v>370</v>
      </c>
      <c r="E36" s="121">
        <v>30000</v>
      </c>
      <c r="F36" s="121">
        <v>30000</v>
      </c>
      <c r="G36" s="108">
        <v>16</v>
      </c>
      <c r="H36" s="108">
        <v>16</v>
      </c>
      <c r="I36" s="108">
        <v>4922582.5</v>
      </c>
      <c r="J36" s="108">
        <v>4922582.5</v>
      </c>
      <c r="K36" s="109" t="s">
        <v>471</v>
      </c>
      <c r="L36" s="109">
        <v>2160000</v>
      </c>
    </row>
    <row r="37" spans="1:12" ht="24" customHeight="1">
      <c r="A37" s="331" t="s">
        <v>486</v>
      </c>
      <c r="B37" s="178" t="s">
        <v>642</v>
      </c>
      <c r="C37" s="179" t="s">
        <v>643</v>
      </c>
      <c r="D37" s="180" t="s">
        <v>351</v>
      </c>
      <c r="E37" s="121">
        <v>1200000</v>
      </c>
      <c r="F37" s="121">
        <v>1200000</v>
      </c>
      <c r="G37" s="108">
        <v>3</v>
      </c>
      <c r="H37" s="108">
        <v>3</v>
      </c>
      <c r="I37" s="108">
        <v>36000000</v>
      </c>
      <c r="J37" s="108">
        <v>36000000</v>
      </c>
      <c r="K37" s="109" t="s">
        <v>471</v>
      </c>
      <c r="L37" s="109">
        <v>12960000</v>
      </c>
    </row>
    <row r="38" spans="1:12" ht="24" customHeight="1">
      <c r="A38" s="331" t="s">
        <v>487</v>
      </c>
      <c r="B38" s="178" t="s">
        <v>376</v>
      </c>
      <c r="C38" s="179" t="s">
        <v>176</v>
      </c>
      <c r="D38" s="180" t="s">
        <v>351</v>
      </c>
      <c r="E38" s="121">
        <v>237500</v>
      </c>
      <c r="F38" s="121">
        <v>237500</v>
      </c>
      <c r="G38" s="190">
        <v>10</v>
      </c>
      <c r="H38" s="190">
        <v>10</v>
      </c>
      <c r="I38" s="190">
        <v>23760000</v>
      </c>
      <c r="J38" s="190">
        <v>23760000</v>
      </c>
      <c r="K38" s="190">
        <v>4276800</v>
      </c>
      <c r="L38" s="190">
        <v>1900800</v>
      </c>
    </row>
    <row r="39" spans="1:12" ht="24" customHeight="1">
      <c r="A39" s="331" t="s">
        <v>488</v>
      </c>
      <c r="B39" s="178" t="s">
        <v>644</v>
      </c>
      <c r="C39" s="179" t="s">
        <v>645</v>
      </c>
      <c r="D39" s="180" t="s">
        <v>351</v>
      </c>
      <c r="E39" s="121">
        <v>378857</v>
      </c>
      <c r="F39" s="121">
        <v>378857</v>
      </c>
      <c r="G39" s="108">
        <v>15</v>
      </c>
      <c r="H39" s="108">
        <v>15</v>
      </c>
      <c r="I39" s="108">
        <v>94680056</v>
      </c>
      <c r="J39" s="108">
        <v>94680056</v>
      </c>
      <c r="K39" s="637" t="s">
        <v>471</v>
      </c>
      <c r="L39" s="109">
        <v>2355000.83</v>
      </c>
    </row>
    <row r="40" spans="1:12" ht="24" customHeight="1">
      <c r="A40" s="331" t="s">
        <v>489</v>
      </c>
      <c r="B40" s="178" t="s">
        <v>646</v>
      </c>
      <c r="C40" s="179" t="s">
        <v>265</v>
      </c>
      <c r="D40" s="180" t="s">
        <v>370</v>
      </c>
      <c r="E40" s="121">
        <v>80000</v>
      </c>
      <c r="F40" s="121">
        <v>80000</v>
      </c>
      <c r="G40" s="108">
        <v>11.97</v>
      </c>
      <c r="H40" s="108">
        <v>11.97</v>
      </c>
      <c r="I40" s="108">
        <v>9572050</v>
      </c>
      <c r="J40" s="108">
        <v>9572050</v>
      </c>
      <c r="K40" s="109">
        <v>57432300</v>
      </c>
      <c r="L40" s="109">
        <v>38288200</v>
      </c>
    </row>
    <row r="41" spans="1:12" ht="24" customHeight="1">
      <c r="A41" s="331" t="s">
        <v>490</v>
      </c>
      <c r="B41" s="178" t="s">
        <v>392</v>
      </c>
      <c r="C41" s="179" t="s">
        <v>647</v>
      </c>
      <c r="D41" s="180" t="s">
        <v>370</v>
      </c>
      <c r="E41" s="121">
        <v>88000</v>
      </c>
      <c r="F41" s="121">
        <v>88000</v>
      </c>
      <c r="G41" s="108">
        <v>9</v>
      </c>
      <c r="H41" s="108">
        <v>9</v>
      </c>
      <c r="I41" s="108">
        <v>7920000</v>
      </c>
      <c r="J41" s="108">
        <v>7920000</v>
      </c>
      <c r="K41" s="637" t="s">
        <v>471</v>
      </c>
      <c r="L41" s="109">
        <v>1980000</v>
      </c>
    </row>
    <row r="42" spans="1:12" ht="24" customHeight="1">
      <c r="A42" s="331" t="s">
        <v>491</v>
      </c>
      <c r="B42" s="178" t="s">
        <v>648</v>
      </c>
      <c r="C42" s="179" t="s">
        <v>274</v>
      </c>
      <c r="D42" s="180" t="s">
        <v>351</v>
      </c>
      <c r="E42" s="121">
        <v>143220</v>
      </c>
      <c r="F42" s="121">
        <v>143220</v>
      </c>
      <c r="G42" s="190">
        <v>19.55</v>
      </c>
      <c r="H42" s="190">
        <v>19.55</v>
      </c>
      <c r="I42" s="190">
        <v>26764312.5</v>
      </c>
      <c r="J42" s="190">
        <v>26764312.5</v>
      </c>
      <c r="K42" s="190" t="s">
        <v>471</v>
      </c>
      <c r="L42" s="190">
        <v>1000000</v>
      </c>
    </row>
    <row r="43" spans="1:12" ht="24" customHeight="1">
      <c r="A43" s="331" t="s">
        <v>492</v>
      </c>
      <c r="B43" s="178" t="s">
        <v>649</v>
      </c>
      <c r="C43" s="179" t="s">
        <v>325</v>
      </c>
      <c r="D43" s="180" t="s">
        <v>370</v>
      </c>
      <c r="E43" s="121">
        <v>10000</v>
      </c>
      <c r="F43" s="121">
        <v>10000</v>
      </c>
      <c r="G43" s="108">
        <v>15</v>
      </c>
      <c r="H43" s="108">
        <v>15</v>
      </c>
      <c r="I43" s="108">
        <v>1500000</v>
      </c>
      <c r="J43" s="108">
        <v>1500000</v>
      </c>
      <c r="K43" s="637" t="s">
        <v>471</v>
      </c>
      <c r="L43" s="109">
        <v>3000000</v>
      </c>
    </row>
    <row r="44" spans="1:12" ht="24" customHeight="1">
      <c r="A44" s="331" t="s">
        <v>493</v>
      </c>
      <c r="B44" s="178" t="s">
        <v>313</v>
      </c>
      <c r="C44" s="189" t="s">
        <v>328</v>
      </c>
      <c r="D44" s="180" t="s">
        <v>336</v>
      </c>
      <c r="E44" s="121">
        <v>15000</v>
      </c>
      <c r="F44" s="121">
        <v>15000</v>
      </c>
      <c r="G44" s="108">
        <v>15</v>
      </c>
      <c r="H44" s="108">
        <v>15</v>
      </c>
      <c r="I44" s="112">
        <v>2250000</v>
      </c>
      <c r="J44" s="112">
        <v>2250000</v>
      </c>
      <c r="K44" s="123" t="s">
        <v>471</v>
      </c>
      <c r="L44" s="637" t="s">
        <v>471</v>
      </c>
    </row>
    <row r="45" spans="1:12" ht="24" customHeight="1">
      <c r="A45" s="331" t="s">
        <v>494</v>
      </c>
      <c r="B45" s="178" t="s">
        <v>377</v>
      </c>
      <c r="C45" s="189" t="s">
        <v>447</v>
      </c>
      <c r="D45" s="180" t="s">
        <v>351</v>
      </c>
      <c r="E45" s="482">
        <v>81000</v>
      </c>
      <c r="F45" s="121">
        <v>81000</v>
      </c>
      <c r="G45" s="482">
        <v>12.41</v>
      </c>
      <c r="H45" s="108">
        <v>12.41</v>
      </c>
      <c r="I45" s="482">
        <v>5053360</v>
      </c>
      <c r="J45" s="112">
        <v>5053360</v>
      </c>
      <c r="K45" s="639" t="s">
        <v>471</v>
      </c>
      <c r="L45" s="109">
        <v>2011040</v>
      </c>
    </row>
    <row r="46" spans="1:12" ht="24" customHeight="1">
      <c r="A46" s="339">
        <v>34</v>
      </c>
      <c r="B46" s="178" t="s">
        <v>378</v>
      </c>
      <c r="C46" s="179" t="s">
        <v>275</v>
      </c>
      <c r="D46" s="180" t="s">
        <v>351</v>
      </c>
      <c r="E46" s="121">
        <v>60000</v>
      </c>
      <c r="F46" s="121">
        <v>60000</v>
      </c>
      <c r="G46" s="108">
        <v>10</v>
      </c>
      <c r="H46" s="108">
        <v>10</v>
      </c>
      <c r="I46" s="108">
        <v>6000000</v>
      </c>
      <c r="J46" s="108">
        <v>6000000</v>
      </c>
      <c r="K46" s="637" t="s">
        <v>471</v>
      </c>
      <c r="L46" s="109">
        <v>540000</v>
      </c>
    </row>
    <row r="47" spans="1:12" ht="24" customHeight="1">
      <c r="A47" s="339"/>
      <c r="B47" s="178"/>
      <c r="C47" s="179"/>
      <c r="D47" s="180"/>
      <c r="E47" s="121"/>
      <c r="F47" s="121"/>
      <c r="G47" s="108"/>
      <c r="H47" s="108"/>
      <c r="I47" s="108"/>
      <c r="J47" s="108"/>
      <c r="K47" s="637"/>
      <c r="L47" s="109"/>
    </row>
    <row r="48" spans="1:12" ht="24" customHeight="1">
      <c r="A48" s="332" t="s">
        <v>738</v>
      </c>
      <c r="B48" s="161"/>
      <c r="C48" s="161"/>
      <c r="D48" s="161"/>
      <c r="E48" s="161"/>
      <c r="F48" s="161"/>
      <c r="G48" s="161"/>
      <c r="H48" s="161"/>
      <c r="I48" s="161"/>
      <c r="J48" s="161"/>
      <c r="K48" s="161"/>
      <c r="L48" s="161"/>
    </row>
    <row r="49" spans="1:12" s="170" customFormat="1" ht="24" customHeight="1">
      <c r="A49" s="335" t="s">
        <v>739</v>
      </c>
      <c r="B49" s="184"/>
      <c r="C49" s="163"/>
      <c r="D49" s="163"/>
      <c r="E49" s="185"/>
      <c r="F49" s="185"/>
      <c r="G49" s="163"/>
      <c r="H49" s="163"/>
      <c r="I49" s="120"/>
      <c r="J49" s="120"/>
      <c r="K49" s="163"/>
      <c r="L49" s="163"/>
    </row>
    <row r="50" spans="1:12" s="170" customFormat="1" ht="24" customHeight="1">
      <c r="A50" s="336" t="s">
        <v>318</v>
      </c>
      <c r="B50" s="167" t="s">
        <v>237</v>
      </c>
      <c r="C50" s="55" t="s">
        <v>257</v>
      </c>
      <c r="D50" s="55" t="s">
        <v>317</v>
      </c>
      <c r="E50" s="168" t="s">
        <v>200</v>
      </c>
      <c r="F50" s="168"/>
      <c r="G50" s="168" t="s">
        <v>201</v>
      </c>
      <c r="H50" s="168"/>
      <c r="I50" s="169" t="s">
        <v>320</v>
      </c>
      <c r="J50" s="169"/>
      <c r="K50" s="169" t="s">
        <v>321</v>
      </c>
      <c r="L50" s="169"/>
    </row>
    <row r="51" spans="1:12" s="170" customFormat="1" ht="24" customHeight="1">
      <c r="A51" s="337"/>
      <c r="B51" s="172"/>
      <c r="C51" s="173" t="s">
        <v>258</v>
      </c>
      <c r="D51" s="173"/>
      <c r="E51" s="174" t="s">
        <v>323</v>
      </c>
      <c r="F51" s="174"/>
      <c r="G51" s="174" t="s">
        <v>445</v>
      </c>
      <c r="H51" s="174"/>
      <c r="I51" s="175" t="s">
        <v>322</v>
      </c>
      <c r="J51" s="175"/>
      <c r="K51" s="175" t="s">
        <v>322</v>
      </c>
      <c r="L51" s="175"/>
    </row>
    <row r="52" spans="1:12" s="170" customFormat="1" ht="24" customHeight="1">
      <c r="A52" s="337"/>
      <c r="B52" s="172"/>
      <c r="C52" s="173"/>
      <c r="D52" s="173"/>
      <c r="E52" s="481" t="s">
        <v>629</v>
      </c>
      <c r="F52" s="481" t="s">
        <v>218</v>
      </c>
      <c r="G52" s="481" t="s">
        <v>629</v>
      </c>
      <c r="H52" s="481" t="s">
        <v>218</v>
      </c>
      <c r="I52" s="481" t="s">
        <v>629</v>
      </c>
      <c r="J52" s="481" t="s">
        <v>218</v>
      </c>
      <c r="K52" s="481" t="s">
        <v>629</v>
      </c>
      <c r="L52" s="481" t="s">
        <v>218</v>
      </c>
    </row>
    <row r="53" spans="1:12" ht="24" customHeight="1">
      <c r="A53" s="338"/>
      <c r="B53" s="25"/>
      <c r="C53" s="9"/>
      <c r="D53" s="10"/>
      <c r="E53" s="57">
        <v>2012</v>
      </c>
      <c r="F53" s="57" t="s">
        <v>506</v>
      </c>
      <c r="G53" s="57">
        <v>2012</v>
      </c>
      <c r="H53" s="57" t="s">
        <v>506</v>
      </c>
      <c r="I53" s="57" t="s">
        <v>745</v>
      </c>
      <c r="J53" s="57" t="s">
        <v>506</v>
      </c>
      <c r="K53" s="57" t="s">
        <v>745</v>
      </c>
      <c r="L53" s="57" t="s">
        <v>506</v>
      </c>
    </row>
    <row r="54" spans="1:12" ht="24" customHeight="1">
      <c r="A54" s="331">
        <v>35</v>
      </c>
      <c r="B54" s="178" t="s">
        <v>379</v>
      </c>
      <c r="C54" s="179" t="s">
        <v>650</v>
      </c>
      <c r="D54" s="180" t="s">
        <v>370</v>
      </c>
      <c r="E54" s="121">
        <v>126000</v>
      </c>
      <c r="F54" s="121">
        <v>126000</v>
      </c>
      <c r="G54" s="108">
        <v>14.75</v>
      </c>
      <c r="H54" s="108">
        <v>14.75</v>
      </c>
      <c r="I54" s="108">
        <v>19202504.36</v>
      </c>
      <c r="J54" s="108">
        <v>19202504.36</v>
      </c>
      <c r="K54" s="109">
        <v>557550</v>
      </c>
      <c r="L54" s="109">
        <v>2787750</v>
      </c>
    </row>
    <row r="55" spans="1:12" ht="24" customHeight="1">
      <c r="A55" s="331" t="s">
        <v>496</v>
      </c>
      <c r="B55" s="178" t="s">
        <v>651</v>
      </c>
      <c r="C55" s="179" t="s">
        <v>653</v>
      </c>
      <c r="D55" s="180" t="s">
        <v>351</v>
      </c>
      <c r="E55" s="121">
        <v>324000</v>
      </c>
      <c r="F55" s="121">
        <v>324000</v>
      </c>
      <c r="G55" s="108">
        <v>19.71</v>
      </c>
      <c r="H55" s="108">
        <v>19.71</v>
      </c>
      <c r="I55" s="108">
        <v>76609202.82</v>
      </c>
      <c r="J55" s="108">
        <v>76609202.82</v>
      </c>
      <c r="K55" s="109">
        <v>1915551</v>
      </c>
      <c r="L55" s="109">
        <v>2554068</v>
      </c>
    </row>
    <row r="56" spans="1:12" ht="24" customHeight="1">
      <c r="A56" s="331" t="s">
        <v>497</v>
      </c>
      <c r="B56" s="178" t="s">
        <v>652</v>
      </c>
      <c r="C56" s="179" t="s">
        <v>448</v>
      </c>
      <c r="D56" s="180" t="s">
        <v>326</v>
      </c>
      <c r="E56" s="121">
        <v>16500</v>
      </c>
      <c r="F56" s="121">
        <v>16500</v>
      </c>
      <c r="G56" s="108">
        <v>6</v>
      </c>
      <c r="H56" s="108">
        <v>6</v>
      </c>
      <c r="I56" s="190">
        <v>3000000</v>
      </c>
      <c r="J56" s="190">
        <v>3000000</v>
      </c>
      <c r="K56" s="639" t="s">
        <v>471</v>
      </c>
      <c r="L56" s="109">
        <v>99000</v>
      </c>
    </row>
    <row r="57" spans="1:13" ht="24" customHeight="1">
      <c r="A57" s="331" t="s">
        <v>498</v>
      </c>
      <c r="B57" s="178" t="s">
        <v>654</v>
      </c>
      <c r="C57" s="179" t="s">
        <v>655</v>
      </c>
      <c r="D57" s="180" t="s">
        <v>370</v>
      </c>
      <c r="E57" s="121">
        <v>40000</v>
      </c>
      <c r="F57" s="121">
        <v>40000</v>
      </c>
      <c r="G57" s="108">
        <v>10</v>
      </c>
      <c r="H57" s="108">
        <v>10</v>
      </c>
      <c r="I57" s="108">
        <v>4000000</v>
      </c>
      <c r="J57" s="108">
        <v>4000000</v>
      </c>
      <c r="K57" s="637" t="s">
        <v>471</v>
      </c>
      <c r="L57" s="109">
        <v>880000</v>
      </c>
      <c r="M57" s="179"/>
    </row>
    <row r="58" spans="1:13" ht="24" customHeight="1">
      <c r="A58" s="331" t="s">
        <v>499</v>
      </c>
      <c r="B58" s="178" t="s">
        <v>380</v>
      </c>
      <c r="C58" s="179" t="s">
        <v>178</v>
      </c>
      <c r="D58" s="180" t="s">
        <v>326</v>
      </c>
      <c r="E58" s="121">
        <v>2070000</v>
      </c>
      <c r="F58" s="121">
        <v>1570000</v>
      </c>
      <c r="G58" s="108">
        <v>0.53</v>
      </c>
      <c r="H58" s="108">
        <v>0.7</v>
      </c>
      <c r="I58" s="108">
        <v>11000000</v>
      </c>
      <c r="J58" s="108">
        <v>11000000</v>
      </c>
      <c r="K58" s="637" t="s">
        <v>471</v>
      </c>
      <c r="L58" s="637" t="s">
        <v>471</v>
      </c>
      <c r="M58" s="179"/>
    </row>
    <row r="59" spans="1:13" ht="24" customHeight="1">
      <c r="A59" s="331">
        <v>40</v>
      </c>
      <c r="B59" s="178" t="s">
        <v>656</v>
      </c>
      <c r="C59" s="179" t="s">
        <v>657</v>
      </c>
      <c r="D59" s="180" t="s">
        <v>336</v>
      </c>
      <c r="E59" s="121">
        <v>60000</v>
      </c>
      <c r="F59" s="121">
        <v>60000</v>
      </c>
      <c r="G59" s="108">
        <v>5</v>
      </c>
      <c r="H59" s="108">
        <v>5</v>
      </c>
      <c r="I59" s="108">
        <v>3000000</v>
      </c>
      <c r="J59" s="108">
        <v>3000000</v>
      </c>
      <c r="K59" s="109" t="s">
        <v>471</v>
      </c>
      <c r="L59" s="109" t="s">
        <v>471</v>
      </c>
      <c r="M59" s="188"/>
    </row>
    <row r="60" spans="1:13" ht="24" customHeight="1">
      <c r="A60" s="331">
        <v>41</v>
      </c>
      <c r="B60" s="178" t="s">
        <v>233</v>
      </c>
      <c r="C60" s="179" t="s">
        <v>658</v>
      </c>
      <c r="D60" s="180" t="s">
        <v>370</v>
      </c>
      <c r="E60" s="121">
        <v>100000</v>
      </c>
      <c r="F60" s="121">
        <v>100000</v>
      </c>
      <c r="G60" s="108">
        <v>12.8</v>
      </c>
      <c r="H60" s="108">
        <v>12.8</v>
      </c>
      <c r="I60" s="108">
        <v>14528000</v>
      </c>
      <c r="J60" s="108">
        <v>14528000</v>
      </c>
      <c r="K60" s="109" t="s">
        <v>471</v>
      </c>
      <c r="L60" s="639" t="s">
        <v>471</v>
      </c>
      <c r="M60" s="188"/>
    </row>
    <row r="61" spans="1:12" ht="24" customHeight="1">
      <c r="A61" s="331">
        <v>42</v>
      </c>
      <c r="B61" s="178" t="s">
        <v>659</v>
      </c>
      <c r="C61" s="179" t="s">
        <v>276</v>
      </c>
      <c r="D61" s="180" t="s">
        <v>743</v>
      </c>
      <c r="E61" s="121">
        <v>465000</v>
      </c>
      <c r="F61" s="121">
        <v>150000</v>
      </c>
      <c r="G61" s="108">
        <v>9</v>
      </c>
      <c r="H61" s="108">
        <v>6.25</v>
      </c>
      <c r="I61" s="108">
        <f>54937500+-13387500</f>
        <v>41550000</v>
      </c>
      <c r="J61" s="108">
        <v>10312500</v>
      </c>
      <c r="K61" s="109" t="s">
        <v>471</v>
      </c>
      <c r="L61" s="109" t="s">
        <v>471</v>
      </c>
    </row>
    <row r="62" spans="1:13" ht="24" customHeight="1">
      <c r="A62" s="331">
        <v>43</v>
      </c>
      <c r="B62" s="163" t="s">
        <v>192</v>
      </c>
      <c r="C62" s="179" t="s">
        <v>660</v>
      </c>
      <c r="D62" s="180" t="s">
        <v>326</v>
      </c>
      <c r="E62" s="121">
        <v>604500</v>
      </c>
      <c r="F62" s="121">
        <v>604500</v>
      </c>
      <c r="G62" s="108">
        <v>15.26</v>
      </c>
      <c r="H62" s="108">
        <v>15.26</v>
      </c>
      <c r="I62" s="108">
        <v>57918551</v>
      </c>
      <c r="J62" s="108">
        <v>57918551</v>
      </c>
      <c r="K62" s="109" t="s">
        <v>471</v>
      </c>
      <c r="L62" s="109" t="s">
        <v>471</v>
      </c>
      <c r="M62" s="188"/>
    </row>
    <row r="63" spans="1:13" ht="24" customHeight="1">
      <c r="A63" s="331">
        <v>44</v>
      </c>
      <c r="B63" s="178" t="s">
        <v>381</v>
      </c>
      <c r="C63" s="179" t="s">
        <v>449</v>
      </c>
      <c r="D63" s="180" t="s">
        <v>370</v>
      </c>
      <c r="E63" s="121">
        <v>200000</v>
      </c>
      <c r="F63" s="121">
        <v>200000</v>
      </c>
      <c r="G63" s="108">
        <v>4</v>
      </c>
      <c r="H63" s="108">
        <v>4</v>
      </c>
      <c r="I63" s="108">
        <v>8000000</v>
      </c>
      <c r="J63" s="108">
        <v>8000000</v>
      </c>
      <c r="K63" s="109" t="s">
        <v>471</v>
      </c>
      <c r="L63" s="109" t="s">
        <v>471</v>
      </c>
      <c r="M63" s="188"/>
    </row>
    <row r="64" spans="1:12" ht="24" customHeight="1">
      <c r="A64" s="331">
        <v>45</v>
      </c>
      <c r="B64" s="178" t="s">
        <v>661</v>
      </c>
      <c r="C64" s="179" t="s">
        <v>278</v>
      </c>
      <c r="D64" s="180" t="s">
        <v>370</v>
      </c>
      <c r="E64" s="121">
        <v>650000</v>
      </c>
      <c r="F64" s="121">
        <v>500000</v>
      </c>
      <c r="G64" s="106">
        <v>14.54</v>
      </c>
      <c r="H64" s="108">
        <v>13.5</v>
      </c>
      <c r="I64" s="108">
        <v>91844990</v>
      </c>
      <c r="J64" s="108">
        <v>64844990</v>
      </c>
      <c r="K64" s="109" t="s">
        <v>471</v>
      </c>
      <c r="L64" s="109" t="s">
        <v>471</v>
      </c>
    </row>
    <row r="65" spans="1:12" ht="24" customHeight="1">
      <c r="A65" s="331">
        <v>46</v>
      </c>
      <c r="B65" s="178" t="s">
        <v>662</v>
      </c>
      <c r="C65" s="179" t="s">
        <v>663</v>
      </c>
      <c r="D65" s="180" t="s">
        <v>336</v>
      </c>
      <c r="E65" s="107">
        <v>12000</v>
      </c>
      <c r="F65" s="107">
        <v>12000</v>
      </c>
      <c r="G65" s="108">
        <v>4.75</v>
      </c>
      <c r="H65" s="108">
        <v>4.75</v>
      </c>
      <c r="I65" s="108">
        <v>570000</v>
      </c>
      <c r="J65" s="108">
        <v>570000</v>
      </c>
      <c r="K65" s="109" t="s">
        <v>471</v>
      </c>
      <c r="L65" s="109" t="s">
        <v>471</v>
      </c>
    </row>
    <row r="66" spans="1:12" ht="24" customHeight="1">
      <c r="A66" s="331">
        <v>47</v>
      </c>
      <c r="B66" s="178" t="s">
        <v>664</v>
      </c>
      <c r="C66" s="180" t="s">
        <v>296</v>
      </c>
      <c r="D66" s="180" t="s">
        <v>372</v>
      </c>
      <c r="E66" s="124">
        <v>260000</v>
      </c>
      <c r="F66" s="124">
        <v>260000</v>
      </c>
      <c r="G66" s="108">
        <v>10</v>
      </c>
      <c r="H66" s="108">
        <v>10</v>
      </c>
      <c r="I66" s="108">
        <v>26000000</v>
      </c>
      <c r="J66" s="108">
        <v>26000000</v>
      </c>
      <c r="K66" s="109">
        <v>1820000</v>
      </c>
      <c r="L66" s="109">
        <v>1040000</v>
      </c>
    </row>
    <row r="67" spans="1:12" ht="24" customHeight="1">
      <c r="A67" s="331">
        <v>48</v>
      </c>
      <c r="B67" s="178" t="s">
        <v>666</v>
      </c>
      <c r="C67" s="180" t="s">
        <v>325</v>
      </c>
      <c r="D67" s="180" t="s">
        <v>372</v>
      </c>
      <c r="E67" s="124">
        <v>25000</v>
      </c>
      <c r="F67" s="124">
        <v>25000</v>
      </c>
      <c r="G67" s="108">
        <v>12</v>
      </c>
      <c r="H67" s="108">
        <v>12</v>
      </c>
      <c r="I67" s="108">
        <v>3000000</v>
      </c>
      <c r="J67" s="108">
        <v>3000000</v>
      </c>
      <c r="K67" s="109" t="s">
        <v>471</v>
      </c>
      <c r="L67" s="109">
        <v>240000</v>
      </c>
    </row>
    <row r="68" spans="1:12" ht="24" customHeight="1">
      <c r="A68" s="331">
        <v>49</v>
      </c>
      <c r="B68" s="178" t="s">
        <v>829</v>
      </c>
      <c r="C68" s="180" t="s">
        <v>177</v>
      </c>
      <c r="D68" s="180" t="s">
        <v>336</v>
      </c>
      <c r="E68" s="192">
        <v>80000</v>
      </c>
      <c r="F68" s="125">
        <v>80000</v>
      </c>
      <c r="G68" s="193">
        <v>16.33</v>
      </c>
      <c r="H68" s="194">
        <v>16.33</v>
      </c>
      <c r="I68" s="193">
        <v>13066600</v>
      </c>
      <c r="J68" s="193">
        <v>13066600</v>
      </c>
      <c r="K68" s="109" t="s">
        <v>471</v>
      </c>
      <c r="L68" s="109" t="s">
        <v>471</v>
      </c>
    </row>
    <row r="69" spans="1:3" ht="24" customHeight="1">
      <c r="A69" s="339"/>
      <c r="B69" s="178" t="s">
        <v>665</v>
      </c>
      <c r="C69" s="180" t="s">
        <v>291</v>
      </c>
    </row>
    <row r="70" spans="1:12" ht="24" customHeight="1">
      <c r="A70" s="331">
        <v>50</v>
      </c>
      <c r="B70" s="178" t="s">
        <v>667</v>
      </c>
      <c r="C70" s="180" t="s">
        <v>456</v>
      </c>
      <c r="D70" s="180" t="s">
        <v>326</v>
      </c>
      <c r="E70" s="124">
        <v>1350000</v>
      </c>
      <c r="F70" s="124">
        <v>1350000</v>
      </c>
      <c r="G70" s="108">
        <v>6</v>
      </c>
      <c r="H70" s="108">
        <v>6</v>
      </c>
      <c r="I70" s="108">
        <v>81000000</v>
      </c>
      <c r="J70" s="108">
        <v>81000000</v>
      </c>
      <c r="K70" s="109">
        <v>1672002</v>
      </c>
      <c r="L70" s="109">
        <v>8495669.67</v>
      </c>
    </row>
    <row r="71" spans="1:12" ht="24" customHeight="1">
      <c r="A71" s="331">
        <v>51</v>
      </c>
      <c r="B71" s="178" t="s">
        <v>830</v>
      </c>
      <c r="C71" s="180" t="s">
        <v>668</v>
      </c>
      <c r="D71" s="180" t="s">
        <v>370</v>
      </c>
      <c r="E71" s="124">
        <v>70000</v>
      </c>
      <c r="F71" s="124">
        <v>70000</v>
      </c>
      <c r="G71" s="108">
        <v>15</v>
      </c>
      <c r="H71" s="108">
        <v>15</v>
      </c>
      <c r="I71" s="108">
        <v>10500000</v>
      </c>
      <c r="J71" s="108">
        <v>10500000</v>
      </c>
      <c r="K71" s="639" t="s">
        <v>471</v>
      </c>
      <c r="L71" s="109">
        <v>833700</v>
      </c>
    </row>
    <row r="72" spans="1:12" ht="24" customHeight="1">
      <c r="A72" s="331">
        <v>52</v>
      </c>
      <c r="B72" s="178" t="s">
        <v>669</v>
      </c>
      <c r="C72" s="180" t="s">
        <v>308</v>
      </c>
      <c r="D72" s="180" t="s">
        <v>373</v>
      </c>
      <c r="E72" s="124">
        <v>25000</v>
      </c>
      <c r="F72" s="124">
        <v>25000</v>
      </c>
      <c r="G72" s="108">
        <v>8</v>
      </c>
      <c r="H72" s="108">
        <v>8</v>
      </c>
      <c r="I72" s="108">
        <v>2000000</v>
      </c>
      <c r="J72" s="108">
        <v>2000000</v>
      </c>
      <c r="K72" s="123" t="s">
        <v>471</v>
      </c>
      <c r="L72" s="123" t="s">
        <v>471</v>
      </c>
    </row>
    <row r="73" spans="1:12" ht="24" customHeight="1">
      <c r="A73" s="331">
        <v>53</v>
      </c>
      <c r="B73" s="178" t="s">
        <v>219</v>
      </c>
      <c r="C73" s="180" t="s">
        <v>194</v>
      </c>
      <c r="D73" s="180" t="s">
        <v>336</v>
      </c>
      <c r="E73" s="124">
        <v>50000</v>
      </c>
      <c r="F73" s="124">
        <v>50000</v>
      </c>
      <c r="G73" s="108">
        <v>19.5</v>
      </c>
      <c r="H73" s="108">
        <v>19.5</v>
      </c>
      <c r="I73" s="108">
        <v>9750000</v>
      </c>
      <c r="J73" s="108">
        <v>9750000</v>
      </c>
      <c r="K73" s="123" t="s">
        <v>471</v>
      </c>
      <c r="L73" s="123" t="s">
        <v>471</v>
      </c>
    </row>
    <row r="74" spans="1:12" ht="24" customHeight="1">
      <c r="A74" s="331">
        <v>54</v>
      </c>
      <c r="B74" s="178" t="s">
        <v>670</v>
      </c>
      <c r="C74" s="180" t="s">
        <v>500</v>
      </c>
      <c r="D74" s="180" t="s">
        <v>374</v>
      </c>
      <c r="E74" s="124">
        <v>47000</v>
      </c>
      <c r="F74" s="124">
        <v>47000</v>
      </c>
      <c r="G74" s="108">
        <v>10.64</v>
      </c>
      <c r="H74" s="108">
        <v>10.64</v>
      </c>
      <c r="I74" s="108">
        <v>5000000</v>
      </c>
      <c r="J74" s="108">
        <v>5000000</v>
      </c>
      <c r="K74" s="123" t="s">
        <v>471</v>
      </c>
      <c r="L74" s="123" t="s">
        <v>471</v>
      </c>
    </row>
    <row r="75" spans="1:12" ht="24" customHeight="1">
      <c r="A75" s="331">
        <v>55</v>
      </c>
      <c r="B75" s="163" t="s">
        <v>671</v>
      </c>
      <c r="C75" s="180" t="s">
        <v>672</v>
      </c>
      <c r="D75" s="180" t="s">
        <v>351</v>
      </c>
      <c r="E75" s="124">
        <v>90000</v>
      </c>
      <c r="F75" s="124">
        <v>90000</v>
      </c>
      <c r="G75" s="108">
        <v>8.33</v>
      </c>
      <c r="H75" s="108">
        <v>8.33</v>
      </c>
      <c r="I75" s="108">
        <v>7500000</v>
      </c>
      <c r="J75" s="108">
        <v>7500000</v>
      </c>
      <c r="K75" s="123" t="s">
        <v>471</v>
      </c>
      <c r="L75" s="123" t="s">
        <v>471</v>
      </c>
    </row>
    <row r="76" spans="1:12" ht="24" customHeight="1">
      <c r="A76" s="331">
        <v>56</v>
      </c>
      <c r="B76" s="163" t="s">
        <v>212</v>
      </c>
      <c r="C76" s="180" t="s">
        <v>362</v>
      </c>
      <c r="D76" s="180" t="s">
        <v>370</v>
      </c>
      <c r="E76" s="124">
        <v>100000</v>
      </c>
      <c r="F76" s="124">
        <v>100000</v>
      </c>
      <c r="G76" s="108">
        <v>10</v>
      </c>
      <c r="H76" s="108">
        <v>10</v>
      </c>
      <c r="I76" s="108">
        <v>10000000</v>
      </c>
      <c r="J76" s="108">
        <v>10000000</v>
      </c>
      <c r="K76" s="123" t="s">
        <v>471</v>
      </c>
      <c r="L76" s="123" t="s">
        <v>471</v>
      </c>
    </row>
    <row r="77" spans="1:12" ht="24" customHeight="1">
      <c r="A77" s="331">
        <v>57</v>
      </c>
      <c r="B77" s="163" t="s">
        <v>340</v>
      </c>
      <c r="C77" s="180" t="s">
        <v>255</v>
      </c>
      <c r="D77" s="180" t="s">
        <v>351</v>
      </c>
      <c r="E77" s="124">
        <v>181832</v>
      </c>
      <c r="F77" s="124">
        <v>181832</v>
      </c>
      <c r="G77" s="108">
        <v>15.18</v>
      </c>
      <c r="H77" s="108">
        <v>15.18</v>
      </c>
      <c r="I77" s="108">
        <v>63853562.91</v>
      </c>
      <c r="J77" s="108">
        <v>63853562.91</v>
      </c>
      <c r="K77" s="640" t="s">
        <v>471</v>
      </c>
      <c r="L77" s="118">
        <v>827916</v>
      </c>
    </row>
    <row r="78" spans="1:12" ht="24" customHeight="1">
      <c r="A78" s="331">
        <v>58</v>
      </c>
      <c r="B78" s="163" t="s">
        <v>266</v>
      </c>
      <c r="C78" s="195" t="s">
        <v>673</v>
      </c>
      <c r="D78" s="180" t="s">
        <v>744</v>
      </c>
      <c r="E78" s="124">
        <v>40000</v>
      </c>
      <c r="F78" s="196">
        <v>40000</v>
      </c>
      <c r="G78" s="108">
        <v>18</v>
      </c>
      <c r="H78" s="108">
        <v>18</v>
      </c>
      <c r="I78" s="108">
        <v>7200000</v>
      </c>
      <c r="J78" s="197">
        <v>7200000</v>
      </c>
      <c r="K78" s="208" t="s">
        <v>471</v>
      </c>
      <c r="L78" s="208" t="s">
        <v>471</v>
      </c>
    </row>
    <row r="79" spans="1:12" ht="24" customHeight="1">
      <c r="A79" s="331">
        <v>59</v>
      </c>
      <c r="B79" s="198" t="s">
        <v>674</v>
      </c>
      <c r="C79" s="114" t="s">
        <v>414</v>
      </c>
      <c r="D79" s="122" t="s">
        <v>336</v>
      </c>
      <c r="E79" s="124">
        <v>125000</v>
      </c>
      <c r="F79" s="124">
        <v>125000</v>
      </c>
      <c r="G79" s="108">
        <v>19.5</v>
      </c>
      <c r="H79" s="108">
        <v>19.5</v>
      </c>
      <c r="I79" s="108">
        <v>24375000</v>
      </c>
      <c r="J79" s="108">
        <v>24375000</v>
      </c>
      <c r="K79" s="208" t="s">
        <v>471</v>
      </c>
      <c r="L79" s="208" t="s">
        <v>471</v>
      </c>
    </row>
    <row r="80" spans="1:12" ht="24" customHeight="1">
      <c r="A80" s="331">
        <v>60</v>
      </c>
      <c r="B80" s="198" t="s">
        <v>415</v>
      </c>
      <c r="C80" s="114" t="s">
        <v>260</v>
      </c>
      <c r="D80" s="122" t="s">
        <v>351</v>
      </c>
      <c r="E80" s="124">
        <v>30000</v>
      </c>
      <c r="F80" s="124">
        <v>30000</v>
      </c>
      <c r="G80" s="108">
        <v>15</v>
      </c>
      <c r="H80" s="108">
        <v>15</v>
      </c>
      <c r="I80" s="108">
        <v>4500000</v>
      </c>
      <c r="J80" s="108">
        <v>4500000</v>
      </c>
      <c r="K80" s="208" t="s">
        <v>471</v>
      </c>
      <c r="L80" s="208" t="s">
        <v>471</v>
      </c>
    </row>
    <row r="81" spans="1:12" ht="24" customHeight="1">
      <c r="A81" s="331">
        <v>61</v>
      </c>
      <c r="B81" s="198" t="s">
        <v>396</v>
      </c>
      <c r="C81" s="114" t="s">
        <v>675</v>
      </c>
      <c r="D81" s="122" t="s">
        <v>370</v>
      </c>
      <c r="E81" s="124">
        <v>300000</v>
      </c>
      <c r="F81" s="124">
        <v>300000</v>
      </c>
      <c r="G81" s="108">
        <v>19.33</v>
      </c>
      <c r="H81" s="108">
        <v>19.33</v>
      </c>
      <c r="I81" s="108">
        <v>58000000</v>
      </c>
      <c r="J81" s="108">
        <v>58000000</v>
      </c>
      <c r="K81" s="208" t="s">
        <v>471</v>
      </c>
      <c r="L81" s="208" t="s">
        <v>471</v>
      </c>
    </row>
    <row r="82" spans="1:12" ht="24" customHeight="1">
      <c r="A82" s="331">
        <v>62</v>
      </c>
      <c r="B82" s="199" t="s">
        <v>505</v>
      </c>
      <c r="C82" s="126" t="s">
        <v>416</v>
      </c>
      <c r="D82" s="122" t="s">
        <v>374</v>
      </c>
      <c r="E82" s="124">
        <v>30000</v>
      </c>
      <c r="F82" s="124">
        <v>30000</v>
      </c>
      <c r="G82" s="108">
        <v>15</v>
      </c>
      <c r="H82" s="108">
        <v>15</v>
      </c>
      <c r="I82" s="108">
        <v>4500000</v>
      </c>
      <c r="J82" s="108">
        <v>4500000</v>
      </c>
      <c r="K82" s="208" t="s">
        <v>471</v>
      </c>
      <c r="L82" s="208" t="s">
        <v>471</v>
      </c>
    </row>
    <row r="83" spans="1:12" ht="24" customHeight="1">
      <c r="A83" s="331">
        <v>63</v>
      </c>
      <c r="B83" s="199" t="s">
        <v>397</v>
      </c>
      <c r="C83" s="126" t="s">
        <v>417</v>
      </c>
      <c r="D83" s="122" t="s">
        <v>351</v>
      </c>
      <c r="E83" s="124">
        <v>28000</v>
      </c>
      <c r="F83" s="124">
        <v>28000</v>
      </c>
      <c r="G83" s="110">
        <v>9</v>
      </c>
      <c r="H83" s="110">
        <v>9</v>
      </c>
      <c r="I83" s="605">
        <v>2521000</v>
      </c>
      <c r="J83" s="605">
        <v>2521000</v>
      </c>
      <c r="K83" s="190" t="s">
        <v>471</v>
      </c>
      <c r="L83" s="605">
        <v>378150</v>
      </c>
    </row>
    <row r="84" spans="1:12" ht="24" customHeight="1">
      <c r="A84" s="331">
        <v>64</v>
      </c>
      <c r="B84" s="199" t="s">
        <v>676</v>
      </c>
      <c r="C84" s="126" t="s">
        <v>418</v>
      </c>
      <c r="D84" s="122" t="s">
        <v>372</v>
      </c>
      <c r="E84" s="124">
        <v>50000</v>
      </c>
      <c r="F84" s="124">
        <v>50000</v>
      </c>
      <c r="G84" s="108">
        <v>14</v>
      </c>
      <c r="H84" s="108">
        <v>14</v>
      </c>
      <c r="I84" s="108">
        <v>7000000</v>
      </c>
      <c r="J84" s="108">
        <v>7000000</v>
      </c>
      <c r="K84" s="640" t="s">
        <v>471</v>
      </c>
      <c r="L84" s="118">
        <v>1260000</v>
      </c>
    </row>
    <row r="85" spans="1:12" ht="24" customHeight="1">
      <c r="A85" s="331">
        <v>65</v>
      </c>
      <c r="B85" s="199" t="s">
        <v>677</v>
      </c>
      <c r="C85" s="126" t="s">
        <v>678</v>
      </c>
      <c r="D85" s="122" t="s">
        <v>336</v>
      </c>
      <c r="E85" s="124">
        <v>180000</v>
      </c>
      <c r="F85" s="124">
        <v>180000</v>
      </c>
      <c r="G85" s="108">
        <v>12.5</v>
      </c>
      <c r="H85" s="108">
        <v>12.5</v>
      </c>
      <c r="I85" s="108">
        <v>22500000</v>
      </c>
      <c r="J85" s="108">
        <v>22500000</v>
      </c>
      <c r="K85" s="208" t="s">
        <v>471</v>
      </c>
      <c r="L85" s="208" t="s">
        <v>471</v>
      </c>
    </row>
    <row r="86" spans="1:12" ht="24" customHeight="1">
      <c r="A86" s="331">
        <v>66</v>
      </c>
      <c r="B86" s="199" t="s">
        <v>398</v>
      </c>
      <c r="C86" s="126" t="s">
        <v>419</v>
      </c>
      <c r="D86" s="122" t="s">
        <v>351</v>
      </c>
      <c r="E86" s="124">
        <v>180000</v>
      </c>
      <c r="F86" s="124">
        <v>180000</v>
      </c>
      <c r="G86" s="108">
        <v>11</v>
      </c>
      <c r="H86" s="108">
        <v>11</v>
      </c>
      <c r="I86" s="108">
        <v>19800000</v>
      </c>
      <c r="J86" s="108">
        <v>19800000</v>
      </c>
      <c r="K86" s="208" t="s">
        <v>471</v>
      </c>
      <c r="L86" s="640" t="s">
        <v>471</v>
      </c>
    </row>
    <row r="87" spans="1:12" ht="24" customHeight="1">
      <c r="A87" s="331">
        <v>67</v>
      </c>
      <c r="B87" s="199" t="s">
        <v>679</v>
      </c>
      <c r="C87" s="126" t="s">
        <v>413</v>
      </c>
      <c r="D87" s="122" t="s">
        <v>370</v>
      </c>
      <c r="E87" s="124">
        <v>50000</v>
      </c>
      <c r="F87" s="124">
        <v>50000</v>
      </c>
      <c r="G87" s="108">
        <v>10</v>
      </c>
      <c r="H87" s="108">
        <v>10</v>
      </c>
      <c r="I87" s="108">
        <v>5150406.14</v>
      </c>
      <c r="J87" s="108">
        <v>5150406.14</v>
      </c>
      <c r="K87" s="641" t="s">
        <v>471</v>
      </c>
      <c r="L87" s="118">
        <v>500000</v>
      </c>
    </row>
    <row r="88" spans="1:12" ht="24" customHeight="1">
      <c r="A88" s="331">
        <v>68</v>
      </c>
      <c r="B88" s="199" t="s">
        <v>399</v>
      </c>
      <c r="C88" s="126" t="s">
        <v>293</v>
      </c>
      <c r="D88" s="122" t="s">
        <v>420</v>
      </c>
      <c r="E88" s="124">
        <v>30000</v>
      </c>
      <c r="F88" s="124">
        <v>30000</v>
      </c>
      <c r="G88" s="108">
        <v>1.67</v>
      </c>
      <c r="H88" s="108">
        <v>1.67</v>
      </c>
      <c r="I88" s="108">
        <v>500000</v>
      </c>
      <c r="J88" s="108">
        <v>500000</v>
      </c>
      <c r="K88" s="640" t="s">
        <v>471</v>
      </c>
      <c r="L88" s="640" t="s">
        <v>471</v>
      </c>
    </row>
    <row r="89" spans="1:12" ht="24" customHeight="1">
      <c r="A89" s="331">
        <v>69</v>
      </c>
      <c r="B89" s="199" t="s">
        <v>400</v>
      </c>
      <c r="C89" s="126" t="s">
        <v>325</v>
      </c>
      <c r="D89" s="122" t="s">
        <v>370</v>
      </c>
      <c r="E89" s="124">
        <v>30000</v>
      </c>
      <c r="F89" s="124">
        <v>30000</v>
      </c>
      <c r="G89" s="108">
        <v>10</v>
      </c>
      <c r="H89" s="108">
        <v>10</v>
      </c>
      <c r="I89" s="108">
        <v>3000000</v>
      </c>
      <c r="J89" s="108">
        <v>3000000</v>
      </c>
      <c r="K89" s="639" t="s">
        <v>471</v>
      </c>
      <c r="L89" s="639" t="s">
        <v>471</v>
      </c>
    </row>
    <row r="90" spans="1:12" ht="24" customHeight="1">
      <c r="A90" s="331">
        <v>70</v>
      </c>
      <c r="B90" s="199" t="s">
        <v>401</v>
      </c>
      <c r="C90" s="126" t="s">
        <v>294</v>
      </c>
      <c r="D90" s="122" t="s">
        <v>374</v>
      </c>
      <c r="E90" s="124">
        <v>18125</v>
      </c>
      <c r="F90" s="124">
        <v>18125</v>
      </c>
      <c r="G90" s="108">
        <v>9</v>
      </c>
      <c r="H90" s="108">
        <v>9</v>
      </c>
      <c r="I90" s="108">
        <v>13050000</v>
      </c>
      <c r="J90" s="108">
        <v>13050000</v>
      </c>
      <c r="K90" s="640" t="s">
        <v>471</v>
      </c>
      <c r="L90" s="640" t="s">
        <v>471</v>
      </c>
    </row>
    <row r="91" spans="1:12" ht="24" customHeight="1">
      <c r="A91" s="331">
        <v>71</v>
      </c>
      <c r="B91" s="199" t="s">
        <v>252</v>
      </c>
      <c r="C91" s="126" t="s">
        <v>295</v>
      </c>
      <c r="D91" s="122" t="s">
        <v>370</v>
      </c>
      <c r="E91" s="124">
        <v>20000</v>
      </c>
      <c r="F91" s="124">
        <v>20000</v>
      </c>
      <c r="G91" s="108">
        <v>3.38</v>
      </c>
      <c r="H91" s="108">
        <v>3.38</v>
      </c>
      <c r="I91" s="108">
        <v>2700000</v>
      </c>
      <c r="J91" s="108">
        <v>2700000</v>
      </c>
      <c r="K91" s="641" t="s">
        <v>471</v>
      </c>
      <c r="L91" s="118">
        <v>74250</v>
      </c>
    </row>
    <row r="92" spans="1:12" s="191" customFormat="1" ht="24" customHeight="1">
      <c r="A92" s="331">
        <v>72</v>
      </c>
      <c r="B92" s="199" t="s">
        <v>680</v>
      </c>
      <c r="C92" s="122" t="s">
        <v>421</v>
      </c>
      <c r="D92" s="122" t="s">
        <v>372</v>
      </c>
      <c r="E92" s="124">
        <v>120000</v>
      </c>
      <c r="F92" s="124">
        <v>120000</v>
      </c>
      <c r="G92" s="108">
        <v>15.6</v>
      </c>
      <c r="H92" s="108">
        <v>15.6</v>
      </c>
      <c r="I92" s="108">
        <v>18720000</v>
      </c>
      <c r="J92" s="108">
        <v>18720000</v>
      </c>
      <c r="K92" s="118">
        <v>1872000</v>
      </c>
      <c r="L92" s="118">
        <v>1872000</v>
      </c>
    </row>
    <row r="93" spans="1:12" ht="24" customHeight="1">
      <c r="A93" s="331">
        <v>73</v>
      </c>
      <c r="B93" s="199" t="s">
        <v>402</v>
      </c>
      <c r="C93" s="126" t="s">
        <v>347</v>
      </c>
      <c r="D93" s="122" t="s">
        <v>370</v>
      </c>
      <c r="E93" s="124">
        <v>34230</v>
      </c>
      <c r="F93" s="124">
        <v>34230</v>
      </c>
      <c r="G93" s="108">
        <v>9.24</v>
      </c>
      <c r="H93" s="108">
        <v>9.24</v>
      </c>
      <c r="I93" s="108">
        <v>10381900</v>
      </c>
      <c r="J93" s="108">
        <v>10381900</v>
      </c>
      <c r="K93" s="208" t="s">
        <v>471</v>
      </c>
      <c r="L93" s="208" t="s">
        <v>471</v>
      </c>
    </row>
    <row r="94" spans="1:12" ht="24" customHeight="1">
      <c r="A94" s="331"/>
      <c r="B94" s="199"/>
      <c r="C94" s="126"/>
      <c r="D94" s="122"/>
      <c r="E94" s="124"/>
      <c r="F94" s="124"/>
      <c r="G94" s="108"/>
      <c r="H94" s="108"/>
      <c r="I94" s="108"/>
      <c r="J94" s="108"/>
      <c r="K94" s="208"/>
      <c r="L94" s="208"/>
    </row>
    <row r="95" spans="1:12" ht="24" customHeight="1">
      <c r="A95" s="332" t="s">
        <v>742</v>
      </c>
      <c r="B95" s="161"/>
      <c r="C95" s="161"/>
      <c r="D95" s="161"/>
      <c r="E95" s="161"/>
      <c r="F95" s="161"/>
      <c r="G95" s="161"/>
      <c r="H95" s="161"/>
      <c r="I95" s="161"/>
      <c r="J95" s="161"/>
      <c r="K95" s="161"/>
      <c r="L95" s="161"/>
    </row>
    <row r="96" spans="1:12" ht="24" customHeight="1">
      <c r="A96" s="339"/>
      <c r="B96" s="184"/>
      <c r="I96" s="120"/>
      <c r="J96" s="120"/>
      <c r="K96" s="120"/>
      <c r="L96" s="120"/>
    </row>
    <row r="97" spans="1:12" s="170" customFormat="1" ht="24" customHeight="1">
      <c r="A97" s="335" t="s">
        <v>739</v>
      </c>
      <c r="B97" s="163"/>
      <c r="C97" s="180"/>
      <c r="D97" s="180"/>
      <c r="E97" s="180"/>
      <c r="F97" s="180"/>
      <c r="G97" s="186"/>
      <c r="H97" s="186"/>
      <c r="I97" s="120"/>
      <c r="J97" s="120"/>
      <c r="K97" s="120"/>
      <c r="L97" s="120"/>
    </row>
    <row r="98" spans="1:12" s="170" customFormat="1" ht="24" customHeight="1">
      <c r="A98" s="336" t="s">
        <v>318</v>
      </c>
      <c r="B98" s="167" t="s">
        <v>237</v>
      </c>
      <c r="C98" s="55" t="s">
        <v>257</v>
      </c>
      <c r="D98" s="55" t="s">
        <v>317</v>
      </c>
      <c r="E98" s="168" t="s">
        <v>200</v>
      </c>
      <c r="F98" s="168"/>
      <c r="G98" s="168" t="s">
        <v>201</v>
      </c>
      <c r="H98" s="168"/>
      <c r="I98" s="168" t="s">
        <v>320</v>
      </c>
      <c r="J98" s="168"/>
      <c r="K98" s="168" t="s">
        <v>321</v>
      </c>
      <c r="L98" s="168"/>
    </row>
    <row r="99" spans="1:12" s="170" customFormat="1" ht="24" customHeight="1">
      <c r="A99" s="337" t="s">
        <v>267</v>
      </c>
      <c r="B99" s="172"/>
      <c r="C99" s="173" t="s">
        <v>258</v>
      </c>
      <c r="D99" s="173"/>
      <c r="E99" s="174" t="s">
        <v>323</v>
      </c>
      <c r="F99" s="174"/>
      <c r="G99" s="174" t="s">
        <v>445</v>
      </c>
      <c r="H99" s="174"/>
      <c r="I99" s="175" t="s">
        <v>322</v>
      </c>
      <c r="J99" s="175"/>
      <c r="K99" s="175" t="s">
        <v>322</v>
      </c>
      <c r="L99" s="175"/>
    </row>
    <row r="100" spans="1:12" s="170" customFormat="1" ht="24" customHeight="1">
      <c r="A100" s="337"/>
      <c r="B100" s="172"/>
      <c r="C100" s="173"/>
      <c r="D100" s="173"/>
      <c r="E100" s="481" t="s">
        <v>629</v>
      </c>
      <c r="F100" s="481" t="s">
        <v>218</v>
      </c>
      <c r="G100" s="481" t="s">
        <v>629</v>
      </c>
      <c r="H100" s="481" t="s">
        <v>218</v>
      </c>
      <c r="I100" s="481" t="s">
        <v>629</v>
      </c>
      <c r="J100" s="481" t="s">
        <v>218</v>
      </c>
      <c r="K100" s="481" t="s">
        <v>629</v>
      </c>
      <c r="L100" s="481" t="s">
        <v>218</v>
      </c>
    </row>
    <row r="101" spans="1:12" ht="24" customHeight="1">
      <c r="A101" s="338"/>
      <c r="B101" s="25"/>
      <c r="C101" s="9"/>
      <c r="D101" s="10"/>
      <c r="E101" s="57">
        <v>2012</v>
      </c>
      <c r="F101" s="57" t="s">
        <v>506</v>
      </c>
      <c r="G101" s="57">
        <v>2012</v>
      </c>
      <c r="H101" s="57" t="s">
        <v>506</v>
      </c>
      <c r="I101" s="57" t="s">
        <v>745</v>
      </c>
      <c r="J101" s="57" t="s">
        <v>506</v>
      </c>
      <c r="K101" s="57" t="s">
        <v>745</v>
      </c>
      <c r="L101" s="57" t="s">
        <v>506</v>
      </c>
    </row>
    <row r="102" spans="1:12" ht="24" customHeight="1">
      <c r="A102" s="340">
        <v>74</v>
      </c>
      <c r="B102" s="199" t="s">
        <v>681</v>
      </c>
      <c r="C102" s="126" t="s">
        <v>422</v>
      </c>
      <c r="D102" s="122" t="s">
        <v>372</v>
      </c>
      <c r="E102" s="124">
        <v>100000</v>
      </c>
      <c r="F102" s="124">
        <v>100000</v>
      </c>
      <c r="G102" s="108">
        <v>12</v>
      </c>
      <c r="H102" s="108">
        <v>12</v>
      </c>
      <c r="I102" s="108">
        <v>11999900</v>
      </c>
      <c r="J102" s="108">
        <v>11999900</v>
      </c>
      <c r="K102" s="109">
        <v>1199990</v>
      </c>
      <c r="L102" s="123" t="s">
        <v>471</v>
      </c>
    </row>
    <row r="103" spans="1:12" ht="24" customHeight="1">
      <c r="A103" s="340">
        <v>75</v>
      </c>
      <c r="B103" s="199" t="s">
        <v>423</v>
      </c>
      <c r="C103" s="126" t="s">
        <v>682</v>
      </c>
      <c r="D103" s="122" t="s">
        <v>374</v>
      </c>
      <c r="E103" s="124">
        <v>20000</v>
      </c>
      <c r="F103" s="124">
        <v>20000</v>
      </c>
      <c r="G103" s="108">
        <v>5.42</v>
      </c>
      <c r="H103" s="108">
        <v>5.42</v>
      </c>
      <c r="I103" s="108">
        <v>1083200</v>
      </c>
      <c r="J103" s="108">
        <v>1083200</v>
      </c>
      <c r="K103" s="208" t="s">
        <v>471</v>
      </c>
      <c r="L103" s="208" t="s">
        <v>471</v>
      </c>
    </row>
    <row r="104" spans="1:12" ht="24" customHeight="1">
      <c r="A104" s="340">
        <v>76</v>
      </c>
      <c r="B104" s="199" t="s">
        <v>42</v>
      </c>
      <c r="C104" s="126" t="s">
        <v>683</v>
      </c>
      <c r="D104" s="122" t="s">
        <v>370</v>
      </c>
      <c r="E104" s="124">
        <v>40000</v>
      </c>
      <c r="F104" s="124">
        <v>40000</v>
      </c>
      <c r="G104" s="108">
        <v>19</v>
      </c>
      <c r="H104" s="108">
        <v>19</v>
      </c>
      <c r="I104" s="108">
        <v>7600000</v>
      </c>
      <c r="J104" s="108">
        <v>7600000</v>
      </c>
      <c r="K104" s="641" t="s">
        <v>471</v>
      </c>
      <c r="L104" s="118">
        <v>380000</v>
      </c>
    </row>
    <row r="105" spans="1:12" ht="24" customHeight="1">
      <c r="A105" s="340">
        <v>77</v>
      </c>
      <c r="B105" s="199" t="s">
        <v>122</v>
      </c>
      <c r="C105" s="114" t="s">
        <v>265</v>
      </c>
      <c r="D105" s="122" t="s">
        <v>370</v>
      </c>
      <c r="E105" s="124">
        <v>30000</v>
      </c>
      <c r="F105" s="124">
        <v>30000</v>
      </c>
      <c r="G105" s="108">
        <v>12</v>
      </c>
      <c r="H105" s="108">
        <v>12</v>
      </c>
      <c r="I105" s="108">
        <v>3600000</v>
      </c>
      <c r="J105" s="108">
        <v>3600000</v>
      </c>
      <c r="K105" s="641" t="s">
        <v>471</v>
      </c>
      <c r="L105" s="118">
        <v>360000</v>
      </c>
    </row>
    <row r="106" spans="1:12" ht="24" customHeight="1">
      <c r="A106" s="340">
        <v>78</v>
      </c>
      <c r="B106" s="199" t="s">
        <v>405</v>
      </c>
      <c r="C106" s="114" t="s">
        <v>424</v>
      </c>
      <c r="D106" s="122" t="s">
        <v>351</v>
      </c>
      <c r="E106" s="124">
        <v>145000</v>
      </c>
      <c r="F106" s="124">
        <v>145000</v>
      </c>
      <c r="G106" s="108">
        <v>10.52</v>
      </c>
      <c r="H106" s="108">
        <v>10.52</v>
      </c>
      <c r="I106" s="108">
        <v>15250000</v>
      </c>
      <c r="J106" s="108">
        <v>15250000</v>
      </c>
      <c r="K106" s="118" t="s">
        <v>471</v>
      </c>
      <c r="L106" s="118" t="s">
        <v>471</v>
      </c>
    </row>
    <row r="107" spans="1:12" ht="24" customHeight="1">
      <c r="A107" s="340">
        <v>79</v>
      </c>
      <c r="B107" s="199" t="s">
        <v>684</v>
      </c>
      <c r="C107" s="114" t="s">
        <v>425</v>
      </c>
      <c r="D107" s="122" t="s">
        <v>351</v>
      </c>
      <c r="E107" s="124">
        <v>15000</v>
      </c>
      <c r="F107" s="124">
        <v>15000</v>
      </c>
      <c r="G107" s="108">
        <v>10</v>
      </c>
      <c r="H107" s="108">
        <v>10</v>
      </c>
      <c r="I107" s="108">
        <v>1500000</v>
      </c>
      <c r="J107" s="108">
        <v>1500000</v>
      </c>
      <c r="K107" s="118" t="s">
        <v>471</v>
      </c>
      <c r="L107" s="118" t="s">
        <v>471</v>
      </c>
    </row>
    <row r="108" spans="1:12" ht="24" customHeight="1">
      <c r="A108" s="340">
        <v>80</v>
      </c>
      <c r="B108" s="199" t="s">
        <v>685</v>
      </c>
      <c r="C108" s="114" t="s">
        <v>426</v>
      </c>
      <c r="D108" s="122" t="s">
        <v>370</v>
      </c>
      <c r="E108" s="124">
        <v>31250</v>
      </c>
      <c r="F108" s="124">
        <v>31250</v>
      </c>
      <c r="G108" s="108">
        <v>10</v>
      </c>
      <c r="H108" s="108">
        <v>10</v>
      </c>
      <c r="I108" s="108">
        <v>3125000</v>
      </c>
      <c r="J108" s="108">
        <v>3125000</v>
      </c>
      <c r="K108" s="118" t="s">
        <v>471</v>
      </c>
      <c r="L108" s="118" t="s">
        <v>471</v>
      </c>
    </row>
    <row r="109" spans="1:12" ht="24" customHeight="1">
      <c r="A109" s="340">
        <v>81</v>
      </c>
      <c r="B109" s="199" t="s">
        <v>686</v>
      </c>
      <c r="C109" s="114" t="s">
        <v>687</v>
      </c>
      <c r="D109" s="122" t="s">
        <v>336</v>
      </c>
      <c r="E109" s="124">
        <v>2000</v>
      </c>
      <c r="F109" s="124">
        <v>2000</v>
      </c>
      <c r="G109" s="606">
        <v>15</v>
      </c>
      <c r="H109" s="110">
        <v>15</v>
      </c>
      <c r="I109" s="606">
        <v>300000</v>
      </c>
      <c r="J109" s="605">
        <v>300000</v>
      </c>
      <c r="K109" s="605" t="s">
        <v>471</v>
      </c>
      <c r="L109" s="605" t="s">
        <v>471</v>
      </c>
    </row>
    <row r="110" spans="1:12" ht="24" customHeight="1">
      <c r="A110" s="340">
        <v>82</v>
      </c>
      <c r="B110" s="199" t="s">
        <v>688</v>
      </c>
      <c r="C110" s="114" t="s">
        <v>689</v>
      </c>
      <c r="D110" s="122" t="s">
        <v>351</v>
      </c>
      <c r="E110" s="124">
        <v>30000</v>
      </c>
      <c r="F110" s="124">
        <v>30000</v>
      </c>
      <c r="G110" s="108">
        <v>6.67</v>
      </c>
      <c r="H110" s="108">
        <v>6.67</v>
      </c>
      <c r="I110" s="108">
        <v>2000000</v>
      </c>
      <c r="J110" s="108">
        <v>2000000</v>
      </c>
      <c r="K110" s="641" t="s">
        <v>471</v>
      </c>
      <c r="L110" s="118">
        <v>100000</v>
      </c>
    </row>
    <row r="111" spans="1:12" ht="24" customHeight="1">
      <c r="A111" s="340">
        <v>83</v>
      </c>
      <c r="B111" s="199" t="s">
        <v>690</v>
      </c>
      <c r="C111" s="114" t="s">
        <v>298</v>
      </c>
      <c r="D111" s="122" t="s">
        <v>427</v>
      </c>
      <c r="E111" s="124">
        <v>5000</v>
      </c>
      <c r="F111" s="124">
        <v>5000</v>
      </c>
      <c r="G111" s="108">
        <v>19.99</v>
      </c>
      <c r="H111" s="108">
        <v>19.99</v>
      </c>
      <c r="I111" s="108">
        <v>999500</v>
      </c>
      <c r="J111" s="108">
        <v>999500</v>
      </c>
      <c r="K111" s="641" t="s">
        <v>471</v>
      </c>
      <c r="L111" s="118">
        <v>1199400</v>
      </c>
    </row>
    <row r="112" spans="1:12" ht="24" customHeight="1">
      <c r="A112" s="340">
        <v>84</v>
      </c>
      <c r="B112" s="199" t="s">
        <v>691</v>
      </c>
      <c r="C112" s="114" t="s">
        <v>692</v>
      </c>
      <c r="D112" s="122" t="s">
        <v>373</v>
      </c>
      <c r="E112" s="124">
        <v>350000</v>
      </c>
      <c r="F112" s="124">
        <v>350000</v>
      </c>
      <c r="G112" s="108">
        <v>2</v>
      </c>
      <c r="H112" s="108">
        <v>2</v>
      </c>
      <c r="I112" s="108">
        <v>7000000</v>
      </c>
      <c r="J112" s="108">
        <v>7000000</v>
      </c>
      <c r="K112" s="641" t="s">
        <v>471</v>
      </c>
      <c r="L112" s="118">
        <v>600000</v>
      </c>
    </row>
    <row r="113" spans="1:12" ht="24" customHeight="1">
      <c r="A113" s="340">
        <v>85</v>
      </c>
      <c r="B113" s="199" t="s">
        <v>831</v>
      </c>
      <c r="C113" s="126" t="s">
        <v>278</v>
      </c>
      <c r="D113" s="122" t="s">
        <v>351</v>
      </c>
      <c r="E113" s="629">
        <v>0</v>
      </c>
      <c r="F113" s="124">
        <v>300000</v>
      </c>
      <c r="G113" s="630">
        <v>0</v>
      </c>
      <c r="H113" s="108">
        <v>6</v>
      </c>
      <c r="I113" s="630">
        <v>0</v>
      </c>
      <c r="J113" s="108">
        <v>18000000</v>
      </c>
      <c r="K113" s="641" t="s">
        <v>471</v>
      </c>
      <c r="L113" s="118">
        <v>720000</v>
      </c>
    </row>
    <row r="114" spans="1:12" ht="24" customHeight="1">
      <c r="A114" s="340">
        <v>86</v>
      </c>
      <c r="B114" s="199" t="s">
        <v>694</v>
      </c>
      <c r="C114" s="114" t="s">
        <v>693</v>
      </c>
      <c r="D114" s="122" t="s">
        <v>420</v>
      </c>
      <c r="E114" s="124">
        <v>50000</v>
      </c>
      <c r="F114" s="124">
        <v>50000</v>
      </c>
      <c r="G114" s="108">
        <v>2</v>
      </c>
      <c r="H114" s="108">
        <v>2</v>
      </c>
      <c r="I114" s="108">
        <v>1000000</v>
      </c>
      <c r="J114" s="108">
        <v>1000000</v>
      </c>
      <c r="K114" s="641" t="s">
        <v>471</v>
      </c>
      <c r="L114" s="482">
        <v>1000000</v>
      </c>
    </row>
    <row r="115" spans="1:12" ht="24" customHeight="1">
      <c r="A115" s="340">
        <v>87</v>
      </c>
      <c r="B115" s="199" t="s">
        <v>428</v>
      </c>
      <c r="C115" s="126" t="s">
        <v>362</v>
      </c>
      <c r="D115" s="122" t="s">
        <v>370</v>
      </c>
      <c r="E115" s="124">
        <v>33000</v>
      </c>
      <c r="F115" s="124">
        <v>33000</v>
      </c>
      <c r="G115" s="108">
        <v>9.09</v>
      </c>
      <c r="H115" s="108">
        <v>9.09</v>
      </c>
      <c r="I115" s="108">
        <v>3000000</v>
      </c>
      <c r="J115" s="108">
        <v>3000000</v>
      </c>
      <c r="K115" s="642" t="s">
        <v>471</v>
      </c>
      <c r="L115" s="642" t="s">
        <v>471</v>
      </c>
    </row>
    <row r="116" spans="1:12" ht="24" customHeight="1">
      <c r="A116" s="340">
        <v>88</v>
      </c>
      <c r="B116" s="199" t="s">
        <v>695</v>
      </c>
      <c r="C116" s="126" t="s">
        <v>308</v>
      </c>
      <c r="D116" s="122" t="s">
        <v>370</v>
      </c>
      <c r="E116" s="124">
        <v>56000</v>
      </c>
      <c r="F116" s="124">
        <v>56000</v>
      </c>
      <c r="G116" s="108">
        <v>7.14</v>
      </c>
      <c r="H116" s="108">
        <v>7.14</v>
      </c>
      <c r="I116" s="108">
        <v>4000000</v>
      </c>
      <c r="J116" s="108">
        <v>4000000</v>
      </c>
      <c r="K116" s="642" t="s">
        <v>471</v>
      </c>
      <c r="L116" s="642" t="s">
        <v>471</v>
      </c>
    </row>
    <row r="117" spans="1:12" ht="24" customHeight="1">
      <c r="A117" s="340">
        <v>89</v>
      </c>
      <c r="B117" s="199" t="s">
        <v>696</v>
      </c>
      <c r="C117" s="128" t="s">
        <v>452</v>
      </c>
      <c r="D117" s="122" t="s">
        <v>374</v>
      </c>
      <c r="E117" s="124">
        <v>187500</v>
      </c>
      <c r="F117" s="124">
        <v>187500</v>
      </c>
      <c r="G117" s="108">
        <v>15</v>
      </c>
      <c r="H117" s="108">
        <v>15</v>
      </c>
      <c r="I117" s="108">
        <v>34220230.95</v>
      </c>
      <c r="J117" s="108">
        <v>34220230.95</v>
      </c>
      <c r="K117" s="642" t="s">
        <v>471</v>
      </c>
      <c r="L117" s="642" t="s">
        <v>471</v>
      </c>
    </row>
    <row r="118" spans="1:12" ht="24" customHeight="1">
      <c r="A118" s="340">
        <v>90</v>
      </c>
      <c r="B118" s="181" t="s">
        <v>698</v>
      </c>
      <c r="C118" s="128" t="s">
        <v>697</v>
      </c>
      <c r="D118" s="122" t="s">
        <v>370</v>
      </c>
      <c r="E118" s="124">
        <v>20000</v>
      </c>
      <c r="F118" s="124">
        <v>20000</v>
      </c>
      <c r="G118" s="108">
        <v>15</v>
      </c>
      <c r="H118" s="108">
        <v>15</v>
      </c>
      <c r="I118" s="108">
        <v>8427000</v>
      </c>
      <c r="J118" s="108">
        <v>8427000</v>
      </c>
      <c r="K118" s="641" t="s">
        <v>471</v>
      </c>
      <c r="L118" s="112">
        <v>1350000</v>
      </c>
    </row>
    <row r="119" spans="1:12" ht="24" customHeight="1">
      <c r="A119" s="340">
        <v>91</v>
      </c>
      <c r="B119" s="181" t="s">
        <v>341</v>
      </c>
      <c r="C119" s="128" t="s">
        <v>347</v>
      </c>
      <c r="D119" s="122" t="s">
        <v>351</v>
      </c>
      <c r="E119" s="124">
        <v>100000</v>
      </c>
      <c r="F119" s="160">
        <v>100000</v>
      </c>
      <c r="G119" s="108">
        <v>3.5</v>
      </c>
      <c r="H119" s="118">
        <v>3.5</v>
      </c>
      <c r="I119" s="108">
        <v>3500000</v>
      </c>
      <c r="J119" s="108">
        <v>3500000</v>
      </c>
      <c r="K119" s="641" t="s">
        <v>471</v>
      </c>
      <c r="L119" s="118">
        <v>105000</v>
      </c>
    </row>
    <row r="120" spans="1:12" ht="24" customHeight="1">
      <c r="A120" s="340">
        <v>92</v>
      </c>
      <c r="B120" s="181" t="s">
        <v>699</v>
      </c>
      <c r="C120" s="128" t="s">
        <v>682</v>
      </c>
      <c r="D120" s="122" t="s">
        <v>420</v>
      </c>
      <c r="E120" s="160">
        <v>50000</v>
      </c>
      <c r="F120" s="160">
        <v>50000</v>
      </c>
      <c r="G120" s="108">
        <v>7</v>
      </c>
      <c r="H120" s="118">
        <v>7</v>
      </c>
      <c r="I120" s="108">
        <v>2100000</v>
      </c>
      <c r="J120" s="108">
        <v>2100000</v>
      </c>
      <c r="K120" s="640" t="s">
        <v>471</v>
      </c>
      <c r="L120" s="640" t="s">
        <v>471</v>
      </c>
    </row>
    <row r="121" spans="1:12" ht="24" customHeight="1">
      <c r="A121" s="340">
        <v>93</v>
      </c>
      <c r="B121" s="344" t="s">
        <v>578</v>
      </c>
      <c r="C121" s="128" t="s">
        <v>170</v>
      </c>
      <c r="D121" s="122" t="s">
        <v>372</v>
      </c>
      <c r="E121" s="124">
        <v>100000</v>
      </c>
      <c r="F121" s="160">
        <v>100000</v>
      </c>
      <c r="G121" s="108">
        <v>15</v>
      </c>
      <c r="H121" s="118">
        <v>15</v>
      </c>
      <c r="I121" s="108">
        <v>15000000</v>
      </c>
      <c r="J121" s="108">
        <v>15000000</v>
      </c>
      <c r="K121" s="640" t="s">
        <v>471</v>
      </c>
      <c r="L121" s="640" t="s">
        <v>471</v>
      </c>
    </row>
    <row r="122" spans="1:12" ht="24" customHeight="1">
      <c r="A122" s="340">
        <v>94</v>
      </c>
      <c r="B122" s="344" t="s">
        <v>43</v>
      </c>
      <c r="C122" s="128" t="s">
        <v>130</v>
      </c>
      <c r="D122" s="122" t="s">
        <v>336</v>
      </c>
      <c r="E122" s="132">
        <v>30000</v>
      </c>
      <c r="F122" s="658">
        <v>30000</v>
      </c>
      <c r="G122" s="133">
        <v>17</v>
      </c>
      <c r="H122" s="482">
        <v>17</v>
      </c>
      <c r="I122" s="134">
        <v>5100000</v>
      </c>
      <c r="J122" s="482">
        <v>5100000</v>
      </c>
      <c r="K122" s="640" t="s">
        <v>471</v>
      </c>
      <c r="L122" s="640" t="s">
        <v>471</v>
      </c>
    </row>
    <row r="123" spans="1:12" ht="24" customHeight="1">
      <c r="A123" s="340">
        <v>95</v>
      </c>
      <c r="B123" s="199" t="s">
        <v>133</v>
      </c>
      <c r="C123" s="126" t="s">
        <v>132</v>
      </c>
      <c r="D123" s="218" t="s">
        <v>336</v>
      </c>
      <c r="E123" s="132">
        <v>10000</v>
      </c>
      <c r="F123" s="132">
        <v>10000</v>
      </c>
      <c r="G123" s="133">
        <v>10</v>
      </c>
      <c r="H123" s="133">
        <v>10</v>
      </c>
      <c r="I123" s="134">
        <v>1000000</v>
      </c>
      <c r="J123" s="134">
        <v>1000000</v>
      </c>
      <c r="K123" s="640" t="s">
        <v>471</v>
      </c>
      <c r="L123" s="640" t="s">
        <v>471</v>
      </c>
    </row>
    <row r="124" spans="1:12" ht="24" customHeight="1">
      <c r="A124" s="340">
        <v>96</v>
      </c>
      <c r="B124" s="199" t="s">
        <v>123</v>
      </c>
      <c r="C124" s="126" t="s">
        <v>131</v>
      </c>
      <c r="D124" s="218" t="s">
        <v>336</v>
      </c>
      <c r="E124" s="132">
        <v>10000</v>
      </c>
      <c r="F124" s="132">
        <v>10000</v>
      </c>
      <c r="G124" s="133">
        <v>11</v>
      </c>
      <c r="H124" s="133">
        <v>11</v>
      </c>
      <c r="I124" s="134">
        <v>1100000</v>
      </c>
      <c r="J124" s="134">
        <v>1100000</v>
      </c>
      <c r="K124" s="640" t="s">
        <v>471</v>
      </c>
      <c r="L124" s="640" t="s">
        <v>471</v>
      </c>
    </row>
    <row r="125" spans="1:12" ht="24" customHeight="1">
      <c r="A125" s="340">
        <v>97</v>
      </c>
      <c r="B125" s="199" t="s">
        <v>196</v>
      </c>
      <c r="C125" s="128" t="s">
        <v>124</v>
      </c>
      <c r="D125" s="218" t="s">
        <v>336</v>
      </c>
      <c r="E125" s="223" t="s">
        <v>111</v>
      </c>
      <c r="F125" s="223" t="s">
        <v>111</v>
      </c>
      <c r="G125" s="133">
        <v>18.33</v>
      </c>
      <c r="H125" s="133">
        <v>18.33</v>
      </c>
      <c r="I125" s="134">
        <v>1997600</v>
      </c>
      <c r="J125" s="134">
        <v>1997600</v>
      </c>
      <c r="K125" s="640" t="s">
        <v>471</v>
      </c>
      <c r="L125" s="640" t="s">
        <v>471</v>
      </c>
    </row>
    <row r="126" spans="1:12" ht="24" customHeight="1">
      <c r="A126" s="340">
        <v>98</v>
      </c>
      <c r="B126" s="181" t="s">
        <v>393</v>
      </c>
      <c r="C126" s="128" t="s">
        <v>134</v>
      </c>
      <c r="D126" s="122" t="s">
        <v>125</v>
      </c>
      <c r="E126" s="132">
        <v>39900</v>
      </c>
      <c r="F126" s="132">
        <v>39900</v>
      </c>
      <c r="G126" s="133">
        <v>12.53</v>
      </c>
      <c r="H126" s="133">
        <v>12.53</v>
      </c>
      <c r="I126" s="134">
        <v>5000000</v>
      </c>
      <c r="J126" s="134">
        <v>5000000</v>
      </c>
      <c r="K126" s="134" t="s">
        <v>471</v>
      </c>
      <c r="L126" s="482">
        <v>62450</v>
      </c>
    </row>
    <row r="127" spans="1:12" ht="24" customHeight="1">
      <c r="A127" s="340">
        <v>99</v>
      </c>
      <c r="B127" s="199" t="s">
        <v>403</v>
      </c>
      <c r="C127" s="130" t="s">
        <v>338</v>
      </c>
      <c r="D127" s="122" t="s">
        <v>420</v>
      </c>
      <c r="E127" s="132">
        <v>20000</v>
      </c>
      <c r="F127" s="132">
        <v>20000</v>
      </c>
      <c r="G127" s="133">
        <v>10</v>
      </c>
      <c r="H127" s="133">
        <v>10</v>
      </c>
      <c r="I127" s="134">
        <v>2000000</v>
      </c>
      <c r="J127" s="134">
        <v>2000000</v>
      </c>
      <c r="K127" s="642" t="s">
        <v>471</v>
      </c>
      <c r="L127" s="642" t="s">
        <v>471</v>
      </c>
    </row>
    <row r="128" spans="1:12" ht="24" customHeight="1">
      <c r="A128" s="340">
        <v>100</v>
      </c>
      <c r="B128" s="199" t="s">
        <v>832</v>
      </c>
      <c r="C128" s="128" t="s">
        <v>700</v>
      </c>
      <c r="D128" s="114" t="s">
        <v>253</v>
      </c>
      <c r="E128" s="132">
        <v>900000</v>
      </c>
      <c r="F128" s="482">
        <v>900000</v>
      </c>
      <c r="G128" s="133">
        <v>4</v>
      </c>
      <c r="H128" s="482">
        <v>4</v>
      </c>
      <c r="I128" s="134">
        <v>36009900</v>
      </c>
      <c r="J128" s="482">
        <v>36009900</v>
      </c>
      <c r="K128" s="482" t="s">
        <v>471</v>
      </c>
      <c r="L128" s="482" t="s">
        <v>471</v>
      </c>
    </row>
    <row r="129" spans="1:12" ht="24" customHeight="1">
      <c r="A129" s="340">
        <v>101</v>
      </c>
      <c r="B129" s="181" t="s">
        <v>701</v>
      </c>
      <c r="C129" s="128" t="s">
        <v>44</v>
      </c>
      <c r="D129" s="114"/>
      <c r="E129" s="132"/>
      <c r="F129" s="133"/>
      <c r="G129" s="133"/>
      <c r="H129" s="133"/>
      <c r="I129" s="134"/>
      <c r="J129" s="134"/>
      <c r="K129" s="138"/>
      <c r="L129" s="482"/>
    </row>
    <row r="130" spans="1:12" ht="24" customHeight="1">
      <c r="A130" s="215"/>
      <c r="B130" s="181" t="s">
        <v>665</v>
      </c>
      <c r="C130" s="128" t="s">
        <v>37</v>
      </c>
      <c r="D130" s="114" t="s">
        <v>374</v>
      </c>
      <c r="E130" s="132">
        <v>100000</v>
      </c>
      <c r="F130" s="482">
        <v>100000</v>
      </c>
      <c r="G130" s="133">
        <v>15</v>
      </c>
      <c r="H130" s="482">
        <v>15</v>
      </c>
      <c r="I130" s="134">
        <v>15000000</v>
      </c>
      <c r="J130" s="482">
        <v>15000000</v>
      </c>
      <c r="K130" s="482" t="s">
        <v>471</v>
      </c>
      <c r="L130" s="482" t="s">
        <v>471</v>
      </c>
    </row>
    <row r="131" spans="1:12" ht="24" customHeight="1">
      <c r="A131" s="339"/>
      <c r="B131" s="200" t="s">
        <v>279</v>
      </c>
      <c r="D131" s="179"/>
      <c r="E131" s="120"/>
      <c r="F131" s="124"/>
      <c r="G131" s="120"/>
      <c r="H131" s="120"/>
      <c r="I131" s="201">
        <f>SUM(I28:I130)</f>
        <v>1328399816.81</v>
      </c>
      <c r="J131" s="201">
        <f>SUM(J28:J130)</f>
        <v>1288162316.81</v>
      </c>
      <c r="K131" s="201">
        <f>SUM(K30:K130)</f>
        <v>70746193</v>
      </c>
      <c r="L131" s="201">
        <f>SUM(L28:L130)</f>
        <v>96504870.5</v>
      </c>
    </row>
    <row r="132" spans="1:12" s="170" customFormat="1" ht="24" customHeight="1">
      <c r="A132" s="339"/>
      <c r="B132" s="184" t="s">
        <v>454</v>
      </c>
      <c r="C132" s="163"/>
      <c r="D132" s="179"/>
      <c r="E132" s="179"/>
      <c r="F132" s="179"/>
      <c r="G132" s="163"/>
      <c r="H132" s="163"/>
      <c r="I132" s="117">
        <v>-4500000</v>
      </c>
      <c r="J132" s="117">
        <v>-4500000</v>
      </c>
      <c r="K132" s="482" t="s">
        <v>471</v>
      </c>
      <c r="L132" s="482" t="s">
        <v>471</v>
      </c>
    </row>
    <row r="133" spans="1:12" s="170" customFormat="1" ht="24" customHeight="1">
      <c r="A133" s="333"/>
      <c r="B133" s="184" t="s">
        <v>280</v>
      </c>
      <c r="C133" s="163"/>
      <c r="D133" s="179"/>
      <c r="E133" s="179"/>
      <c r="F133" s="179"/>
      <c r="G133" s="163"/>
      <c r="H133" s="163"/>
      <c r="I133" s="129">
        <v>-339504995.72</v>
      </c>
      <c r="J133" s="129">
        <v>-339504995.72</v>
      </c>
      <c r="K133" s="632" t="s">
        <v>471</v>
      </c>
      <c r="L133" s="632" t="s">
        <v>471</v>
      </c>
    </row>
    <row r="134" spans="1:12" s="170" customFormat="1" ht="24" customHeight="1" thickBot="1">
      <c r="A134" s="333"/>
      <c r="B134" s="162" t="s">
        <v>250</v>
      </c>
      <c r="C134" s="163"/>
      <c r="D134" s="179"/>
      <c r="E134" s="179"/>
      <c r="F134" s="179"/>
      <c r="G134" s="163"/>
      <c r="H134" s="163"/>
      <c r="I134" s="202">
        <f>SUM(I131:I133)</f>
        <v>984394821.0899999</v>
      </c>
      <c r="J134" s="202">
        <f>SUM(J131:J133)</f>
        <v>944157321.0899999</v>
      </c>
      <c r="K134" s="202">
        <f>SUM(K131:K133)</f>
        <v>70746193</v>
      </c>
      <c r="L134" s="202">
        <f>SUM(L131:L133)</f>
        <v>96504870.5</v>
      </c>
    </row>
    <row r="135" spans="1:12" s="170" customFormat="1" ht="24" customHeight="1" thickBot="1" thickTop="1">
      <c r="A135" s="333"/>
      <c r="B135" s="203" t="s">
        <v>251</v>
      </c>
      <c r="C135" s="163"/>
      <c r="D135" s="163"/>
      <c r="E135" s="204"/>
      <c r="F135" s="204"/>
      <c r="G135" s="163"/>
      <c r="H135" s="163"/>
      <c r="I135" s="205">
        <f>+I26+I134</f>
        <v>3687421193.45</v>
      </c>
      <c r="J135" s="205">
        <f>+J26+J134</f>
        <v>3397947590.2699995</v>
      </c>
      <c r="K135" s="205">
        <f>+K26+K131</f>
        <v>71489030.5</v>
      </c>
      <c r="L135" s="205">
        <f>+L26+L131</f>
        <v>183884081.64999998</v>
      </c>
    </row>
    <row r="136" spans="2:12" ht="21.75" thickTop="1">
      <c r="B136" s="206"/>
      <c r="E136" s="204"/>
      <c r="F136" s="204"/>
      <c r="I136" s="207"/>
      <c r="J136" s="207"/>
      <c r="K136" s="207"/>
      <c r="L136" s="207"/>
    </row>
    <row r="137" spans="1:12" s="110" customFormat="1" ht="22.5" customHeight="1">
      <c r="A137" s="343"/>
      <c r="B137" s="162" t="s">
        <v>440</v>
      </c>
      <c r="C137" s="162"/>
      <c r="D137" s="162"/>
      <c r="E137" s="162"/>
      <c r="F137" s="162"/>
      <c r="G137" s="162"/>
      <c r="H137" s="162"/>
      <c r="I137" s="162"/>
      <c r="J137" s="162"/>
      <c r="K137" s="162"/>
      <c r="L137" s="162"/>
    </row>
    <row r="138" spans="1:12" s="110" customFormat="1" ht="22.5" customHeight="1">
      <c r="A138" s="343"/>
      <c r="B138" s="162" t="s">
        <v>188</v>
      </c>
      <c r="C138" s="162"/>
      <c r="D138" s="162"/>
      <c r="E138" s="162"/>
      <c r="F138" s="162"/>
      <c r="G138" s="162" t="s">
        <v>441</v>
      </c>
      <c r="H138" s="162"/>
      <c r="I138" s="162"/>
      <c r="J138" s="162"/>
      <c r="K138" s="162"/>
      <c r="L138" s="162"/>
    </row>
    <row r="139" spans="1:12" s="110" customFormat="1" ht="22.5" customHeight="1">
      <c r="A139" s="343"/>
      <c r="B139" s="162" t="s">
        <v>248</v>
      </c>
      <c r="C139" s="162"/>
      <c r="D139" s="162"/>
      <c r="E139" s="162"/>
      <c r="F139" s="162"/>
      <c r="G139" s="162" t="s">
        <v>442</v>
      </c>
      <c r="H139" s="162"/>
      <c r="I139" s="162"/>
      <c r="J139" s="162"/>
      <c r="K139" s="162"/>
      <c r="L139" s="162"/>
    </row>
    <row r="140" spans="1:12" s="110" customFormat="1" ht="22.5" customHeight="1">
      <c r="A140" s="343"/>
      <c r="B140" s="162" t="s">
        <v>444</v>
      </c>
      <c r="C140" s="162"/>
      <c r="D140" s="162"/>
      <c r="E140" s="163"/>
      <c r="F140" s="162"/>
      <c r="G140" s="162" t="s">
        <v>226</v>
      </c>
      <c r="H140" s="162"/>
      <c r="I140" s="162"/>
      <c r="J140" s="162"/>
      <c r="K140" s="162"/>
      <c r="L140" s="162"/>
    </row>
    <row r="141" s="110" customFormat="1" ht="24" customHeight="1"/>
    <row r="142" s="110" customFormat="1" ht="24" customHeight="1"/>
    <row r="143" s="110" customFormat="1" ht="24" customHeight="1"/>
    <row r="144" s="110" customFormat="1" ht="24" customHeight="1"/>
    <row r="145" s="110" customFormat="1" ht="24" customHeight="1"/>
    <row r="146" s="110" customFormat="1" ht="24" customHeight="1"/>
    <row r="147" s="110" customFormat="1" ht="24" customHeight="1"/>
    <row r="148" s="110" customFormat="1" ht="24" customHeight="1"/>
    <row r="149" s="110" customFormat="1" ht="24" customHeight="1"/>
    <row r="150" s="110" customFormat="1" ht="24" customHeight="1"/>
    <row r="151" s="110" customFormat="1" ht="24" customHeight="1"/>
    <row r="152" s="110" customFormat="1" ht="24" customHeight="1"/>
    <row r="153" s="110" customFormat="1" ht="24" customHeight="1"/>
    <row r="154" s="110" customFormat="1" ht="24" customHeight="1"/>
    <row r="155" s="110" customFormat="1" ht="24" customHeight="1"/>
    <row r="156" s="110" customFormat="1" ht="24" customHeight="1"/>
    <row r="157" s="110" customFormat="1" ht="24" customHeight="1"/>
    <row r="158" s="110" customFormat="1" ht="24" customHeight="1"/>
    <row r="159" s="110" customFormat="1" ht="24" customHeight="1"/>
    <row r="160" s="110" customFormat="1" ht="24" customHeight="1"/>
    <row r="161" s="110" customFormat="1" ht="24" customHeight="1"/>
    <row r="162" s="110" customFormat="1" ht="24" customHeight="1"/>
    <row r="163" s="110" customFormat="1" ht="24" customHeight="1"/>
    <row r="164" s="110" customFormat="1" ht="24" customHeight="1"/>
    <row r="165" s="110" customFormat="1" ht="24" customHeight="1"/>
    <row r="166" s="110" customFormat="1" ht="24" customHeight="1"/>
    <row r="167" s="110" customFormat="1" ht="24" customHeight="1"/>
    <row r="168" s="110" customFormat="1" ht="24" customHeight="1"/>
    <row r="169" s="110" customFormat="1" ht="24" customHeight="1"/>
    <row r="170" spans="1:2" s="110" customFormat="1" ht="24" customHeight="1">
      <c r="A170" s="340"/>
      <c r="B170" s="170" t="s">
        <v>439</v>
      </c>
    </row>
    <row r="171" s="110" customFormat="1" ht="24" customHeight="1"/>
    <row r="172" spans="1:3" s="110" customFormat="1" ht="24" customHeight="1">
      <c r="A172" s="340"/>
      <c r="B172" s="170" t="s">
        <v>439</v>
      </c>
      <c r="C172" s="114"/>
    </row>
    <row r="173" spans="1:12" ht="24" customHeight="1">
      <c r="A173" s="332" t="s">
        <v>208</v>
      </c>
      <c r="B173" s="161"/>
      <c r="C173" s="161"/>
      <c r="D173" s="161"/>
      <c r="E173" s="161"/>
      <c r="F173" s="161"/>
      <c r="G173" s="161"/>
      <c r="H173" s="161"/>
      <c r="I173" s="161"/>
      <c r="J173" s="161"/>
      <c r="K173" s="161"/>
      <c r="L173" s="161"/>
    </row>
    <row r="174" s="110" customFormat="1" ht="24" customHeight="1"/>
    <row r="175" s="110" customFormat="1" ht="24" customHeight="1"/>
    <row r="176" s="110" customFormat="1" ht="24" customHeight="1"/>
    <row r="177" s="110" customFormat="1" ht="24" customHeight="1"/>
    <row r="178" s="110" customFormat="1" ht="24" customHeight="1"/>
    <row r="179" s="110" customFormat="1" ht="24" customHeight="1"/>
    <row r="180" s="110" customFormat="1" ht="24" customHeight="1"/>
    <row r="181" s="110" customFormat="1" ht="24" customHeight="1"/>
    <row r="182" s="110" customFormat="1" ht="24" customHeight="1"/>
    <row r="183" s="110" customFormat="1" ht="24" customHeight="1"/>
    <row r="184" s="110" customFormat="1" ht="24" customHeight="1"/>
    <row r="185" s="110" customFormat="1" ht="24" customHeight="1"/>
    <row r="186" s="110" customFormat="1" ht="24" customHeight="1"/>
    <row r="187" s="110" customFormat="1" ht="24" customHeight="1"/>
    <row r="188" s="110" customFormat="1" ht="24" customHeight="1"/>
    <row r="189" s="110" customFormat="1" ht="24" customHeight="1"/>
    <row r="190" s="110" customFormat="1" ht="24" customHeight="1"/>
    <row r="191" ht="24" customHeight="1">
      <c r="A191" s="163"/>
    </row>
    <row r="192" ht="24" customHeight="1">
      <c r="A192" s="163"/>
    </row>
    <row r="193" ht="24" customHeight="1">
      <c r="A193" s="163"/>
    </row>
    <row r="194" ht="24" customHeight="1">
      <c r="A194" s="163"/>
    </row>
    <row r="195" ht="24" customHeight="1">
      <c r="A195" s="163"/>
    </row>
    <row r="196" spans="13:23" s="170" customFormat="1" ht="24" customHeight="1">
      <c r="M196" s="136"/>
      <c r="N196" s="126"/>
      <c r="O196" s="127"/>
      <c r="P196" s="132"/>
      <c r="Q196" s="132"/>
      <c r="R196" s="133"/>
      <c r="S196" s="133"/>
      <c r="T196" s="134"/>
      <c r="U196" s="134"/>
      <c r="V196" s="134"/>
      <c r="W196" s="137"/>
    </row>
    <row r="197" s="170" customFormat="1" ht="24" customHeight="1"/>
    <row r="198" s="170" customFormat="1" ht="24" customHeight="1"/>
    <row r="199" s="170" customFormat="1" ht="24" customHeight="1"/>
    <row r="200" s="170" customFormat="1" ht="24" customHeight="1"/>
    <row r="201" s="170" customFormat="1" ht="24" customHeight="1"/>
    <row r="202" s="170" customFormat="1" ht="24" customHeight="1"/>
    <row r="203" s="170" customFormat="1" ht="24" customHeight="1"/>
    <row r="204" s="170" customFormat="1" ht="24" customHeight="1"/>
    <row r="205" ht="24" customHeight="1">
      <c r="A205" s="163"/>
    </row>
    <row r="206" ht="24" customHeight="1">
      <c r="A206" s="163"/>
    </row>
    <row r="207" ht="24" customHeight="1">
      <c r="A207" s="163"/>
    </row>
    <row r="208" ht="24" customHeight="1">
      <c r="A208" s="163"/>
    </row>
    <row r="209" ht="24" customHeight="1">
      <c r="A209" s="163"/>
    </row>
    <row r="210" s="162" customFormat="1" ht="11.25" customHeight="1"/>
    <row r="211" s="162" customFormat="1" ht="24" customHeight="1"/>
    <row r="212" s="162" customFormat="1" ht="24" customHeight="1"/>
    <row r="213" s="162" customFormat="1" ht="24" customHeight="1"/>
    <row r="214" ht="24" customHeight="1">
      <c r="A214" s="163"/>
    </row>
  </sheetData>
  <sheetProtection/>
  <mergeCells count="2">
    <mergeCell ref="A1:L1"/>
    <mergeCell ref="E4:F4"/>
  </mergeCells>
  <printOptions/>
  <pageMargins left="0.3937007874015748" right="0.15748031496062992" top="0.5511811023622047" bottom="0.5118110236220472" header="0.31496062992125984" footer="0.1968503937007874"/>
  <pageSetup fitToHeight="5" fitToWidth="1" horizontalDpi="600" verticalDpi="600" orientation="portrait" paperSize="9" scale="70" r:id="rId1"/>
  <rowBreaks count="1" manualBreakCount="1">
    <brk id="94" max="11" man="1"/>
  </rowBreaks>
</worksheet>
</file>

<file path=xl/worksheets/sheet6.xml><?xml version="1.0" encoding="utf-8"?>
<worksheet xmlns="http://schemas.openxmlformats.org/spreadsheetml/2006/main" xmlns:r="http://schemas.openxmlformats.org/officeDocument/2006/relationships">
  <dimension ref="A1:AC77"/>
  <sheetViews>
    <sheetView zoomScaleSheetLayoutView="130" zoomScalePageLayoutView="0" workbookViewId="0" topLeftCell="A73">
      <selection activeCell="M73" sqref="M73"/>
    </sheetView>
  </sheetViews>
  <sheetFormatPr defaultColWidth="9.140625" defaultRowHeight="24" customHeight="1"/>
  <cols>
    <col min="1" max="1" width="4.00390625" style="170" customWidth="1"/>
    <col min="2" max="2" width="24.7109375" style="170" customWidth="1"/>
    <col min="3" max="3" width="10.00390625" style="170" hidden="1" customWidth="1"/>
    <col min="4" max="10" width="12.00390625" style="170" customWidth="1"/>
    <col min="11" max="11" width="12.00390625" style="218" customWidth="1"/>
    <col min="12" max="12" width="0.85546875" style="170" customWidth="1"/>
    <col min="13" max="16384" width="9.140625" style="170" customWidth="1"/>
  </cols>
  <sheetData>
    <row r="1" spans="1:11" s="209" customFormat="1" ht="24" customHeight="1">
      <c r="A1" s="685" t="s">
        <v>747</v>
      </c>
      <c r="B1" s="685"/>
      <c r="C1" s="685"/>
      <c r="D1" s="685"/>
      <c r="E1" s="685"/>
      <c r="F1" s="685"/>
      <c r="G1" s="685"/>
      <c r="H1" s="685"/>
      <c r="I1" s="685"/>
      <c r="J1" s="685"/>
      <c r="K1" s="685"/>
    </row>
    <row r="2" ht="24" customHeight="1"/>
    <row r="3" spans="1:11" s="211" customFormat="1" ht="24" customHeight="1">
      <c r="A3" s="210" t="s">
        <v>748</v>
      </c>
      <c r="K3" s="580"/>
    </row>
    <row r="4" spans="1:11" s="211" customFormat="1" ht="24" customHeight="1">
      <c r="A4" s="210" t="s">
        <v>749</v>
      </c>
      <c r="K4" s="580"/>
    </row>
    <row r="5" spans="1:11" s="211" customFormat="1" ht="24" customHeight="1">
      <c r="A5" s="212"/>
      <c r="B5" s="213" t="s">
        <v>383</v>
      </c>
      <c r="C5" s="213"/>
      <c r="D5" s="213"/>
      <c r="E5" s="213"/>
      <c r="F5" s="213"/>
      <c r="G5" s="213"/>
      <c r="H5" s="213"/>
      <c r="I5" s="213"/>
      <c r="J5" s="213"/>
      <c r="K5" s="581"/>
    </row>
    <row r="6" spans="1:11" ht="24" customHeight="1">
      <c r="A6" s="214" t="s">
        <v>318</v>
      </c>
      <c r="B6" s="167" t="s">
        <v>237</v>
      </c>
      <c r="C6" s="55" t="s">
        <v>257</v>
      </c>
      <c r="D6" s="168" t="s">
        <v>199</v>
      </c>
      <c r="E6" s="168"/>
      <c r="F6" s="168" t="s">
        <v>201</v>
      </c>
      <c r="G6" s="168"/>
      <c r="H6" s="168" t="s">
        <v>320</v>
      </c>
      <c r="I6" s="168"/>
      <c r="J6" s="169" t="s">
        <v>321</v>
      </c>
      <c r="K6" s="582"/>
    </row>
    <row r="7" spans="1:11" ht="24" customHeight="1">
      <c r="A7" s="171"/>
      <c r="B7" s="172"/>
      <c r="C7" s="173" t="s">
        <v>258</v>
      </c>
      <c r="D7" s="174" t="s">
        <v>323</v>
      </c>
      <c r="E7" s="174"/>
      <c r="F7" s="174" t="s">
        <v>445</v>
      </c>
      <c r="G7" s="174"/>
      <c r="H7" s="175" t="s">
        <v>322</v>
      </c>
      <c r="I7" s="175"/>
      <c r="J7" s="175" t="s">
        <v>322</v>
      </c>
      <c r="K7" s="583"/>
    </row>
    <row r="8" spans="1:11" ht="24" customHeight="1">
      <c r="A8" s="171"/>
      <c r="B8" s="172"/>
      <c r="C8" s="173"/>
      <c r="D8" s="481" t="s">
        <v>629</v>
      </c>
      <c r="E8" s="481" t="s">
        <v>218</v>
      </c>
      <c r="F8" s="481" t="s">
        <v>629</v>
      </c>
      <c r="G8" s="481" t="s">
        <v>218</v>
      </c>
      <c r="H8" s="481" t="s">
        <v>629</v>
      </c>
      <c r="I8" s="481" t="s">
        <v>218</v>
      </c>
      <c r="J8" s="481" t="s">
        <v>629</v>
      </c>
      <c r="K8" s="481" t="s">
        <v>218</v>
      </c>
    </row>
    <row r="9" spans="1:11" s="177" customFormat="1" ht="24" customHeight="1">
      <c r="A9" s="176"/>
      <c r="B9" s="25"/>
      <c r="C9" s="9"/>
      <c r="D9" s="57">
        <v>2012</v>
      </c>
      <c r="E9" s="57" t="s">
        <v>506</v>
      </c>
      <c r="F9" s="57">
        <v>2012</v>
      </c>
      <c r="G9" s="57" t="s">
        <v>506</v>
      </c>
      <c r="H9" s="57" t="s">
        <v>745</v>
      </c>
      <c r="I9" s="57" t="s">
        <v>506</v>
      </c>
      <c r="J9" s="57" t="s">
        <v>745</v>
      </c>
      <c r="K9" s="57" t="s">
        <v>506</v>
      </c>
    </row>
    <row r="10" spans="1:13" ht="24" customHeight="1">
      <c r="A10" s="215">
        <v>1</v>
      </c>
      <c r="B10" s="181" t="s">
        <v>282</v>
      </c>
      <c r="L10" s="130"/>
      <c r="M10" s="131"/>
    </row>
    <row r="11" spans="1:13" ht="24" customHeight="1">
      <c r="A11" s="215"/>
      <c r="B11" s="170" t="s">
        <v>281</v>
      </c>
      <c r="L11" s="130"/>
      <c r="M11" s="131"/>
    </row>
    <row r="12" spans="1:11" ht="24" customHeight="1">
      <c r="A12" s="215"/>
      <c r="B12" s="170" t="s">
        <v>286</v>
      </c>
      <c r="C12" s="132">
        <v>60000</v>
      </c>
      <c r="D12" s="132">
        <v>60000</v>
      </c>
      <c r="E12" s="132">
        <v>60000</v>
      </c>
      <c r="F12" s="133">
        <v>0.5</v>
      </c>
      <c r="G12" s="133">
        <v>0.5</v>
      </c>
      <c r="H12" s="108">
        <v>265320</v>
      </c>
      <c r="I12" s="108">
        <v>265320</v>
      </c>
      <c r="J12" s="631">
        <v>0</v>
      </c>
      <c r="K12" s="108">
        <v>90000</v>
      </c>
    </row>
    <row r="13" spans="1:13" ht="24" customHeight="1">
      <c r="A13" s="215">
        <v>2</v>
      </c>
      <c r="B13" s="181" t="s">
        <v>283</v>
      </c>
      <c r="C13" s="127"/>
      <c r="D13" s="127"/>
      <c r="E13" s="127"/>
      <c r="F13" s="127"/>
      <c r="G13" s="127"/>
      <c r="H13" s="216"/>
      <c r="I13" s="216"/>
      <c r="K13" s="216"/>
      <c r="L13" s="130"/>
      <c r="M13" s="131"/>
    </row>
    <row r="14" spans="2:11" ht="24" customHeight="1">
      <c r="B14" s="170" t="s">
        <v>450</v>
      </c>
      <c r="C14" s="132">
        <v>3000000</v>
      </c>
      <c r="D14" s="132">
        <v>3000000</v>
      </c>
      <c r="E14" s="132">
        <v>3000000</v>
      </c>
      <c r="F14" s="133">
        <v>0.3</v>
      </c>
      <c r="G14" s="133">
        <v>0.3</v>
      </c>
      <c r="H14" s="108">
        <v>16727150</v>
      </c>
      <c r="I14" s="108">
        <v>16727150</v>
      </c>
      <c r="J14" s="631">
        <v>0</v>
      </c>
      <c r="K14" s="108">
        <v>1596682.5</v>
      </c>
    </row>
    <row r="15" spans="1:13" ht="24" customHeight="1">
      <c r="A15" s="215">
        <v>3</v>
      </c>
      <c r="B15" s="181" t="s">
        <v>284</v>
      </c>
      <c r="C15" s="127"/>
      <c r="D15" s="127"/>
      <c r="E15" s="127"/>
      <c r="F15" s="127"/>
      <c r="G15" s="127"/>
      <c r="H15" s="216"/>
      <c r="I15" s="216"/>
      <c r="K15" s="216"/>
      <c r="L15" s="130"/>
      <c r="M15" s="131"/>
    </row>
    <row r="16" spans="2:11" ht="24" customHeight="1">
      <c r="B16" s="170" t="s">
        <v>450</v>
      </c>
      <c r="C16" s="132">
        <v>75000</v>
      </c>
      <c r="D16" s="132">
        <v>75000</v>
      </c>
      <c r="E16" s="132">
        <v>75000</v>
      </c>
      <c r="F16" s="133">
        <v>0.03</v>
      </c>
      <c r="G16" s="133">
        <v>0.03</v>
      </c>
      <c r="H16" s="108">
        <v>32940</v>
      </c>
      <c r="I16" s="108">
        <v>32940</v>
      </c>
      <c r="J16" s="631">
        <v>0</v>
      </c>
      <c r="K16" s="108">
        <v>12312</v>
      </c>
    </row>
    <row r="17" spans="1:13" ht="24" customHeight="1">
      <c r="A17" s="215">
        <v>4</v>
      </c>
      <c r="B17" s="181" t="s">
        <v>285</v>
      </c>
      <c r="H17" s="216"/>
      <c r="I17" s="216"/>
      <c r="K17" s="216"/>
      <c r="L17" s="130"/>
      <c r="M17" s="127"/>
    </row>
    <row r="18" spans="1:11" ht="24" customHeight="1">
      <c r="A18" s="215"/>
      <c r="B18" s="170" t="s">
        <v>368</v>
      </c>
      <c r="C18" s="132">
        <v>1647740</v>
      </c>
      <c r="D18" s="132">
        <v>1647740</v>
      </c>
      <c r="E18" s="132">
        <v>1647740</v>
      </c>
      <c r="F18" s="133">
        <v>0.4</v>
      </c>
      <c r="G18" s="133">
        <v>0.4</v>
      </c>
      <c r="H18" s="115">
        <v>8609338.54</v>
      </c>
      <c r="I18" s="115">
        <v>8609338.54</v>
      </c>
      <c r="J18" s="633">
        <v>0</v>
      </c>
      <c r="K18" s="633">
        <v>0</v>
      </c>
    </row>
    <row r="19" spans="1:11" ht="24" customHeight="1">
      <c r="A19" s="215"/>
      <c r="B19" s="217" t="s">
        <v>279</v>
      </c>
      <c r="C19" s="218"/>
      <c r="H19" s="106">
        <f>SUM(H12:H18)</f>
        <v>25634748.54</v>
      </c>
      <c r="I19" s="106">
        <f>SUM(I12:I18)</f>
        <v>25634748.54</v>
      </c>
      <c r="J19" s="106">
        <f>SUM(J12:J18)</f>
        <v>0</v>
      </c>
      <c r="K19" s="106">
        <f>SUM(K12:K18)</f>
        <v>1698994.5</v>
      </c>
    </row>
    <row r="20" spans="1:11" ht="24" customHeight="1">
      <c r="A20" s="215"/>
      <c r="B20" s="219" t="s">
        <v>204</v>
      </c>
      <c r="H20" s="220">
        <v>9168468.96</v>
      </c>
      <c r="I20" s="135">
        <v>8774214.96</v>
      </c>
      <c r="J20" s="631">
        <v>0</v>
      </c>
      <c r="K20" s="633">
        <v>0</v>
      </c>
    </row>
    <row r="21" spans="1:11" ht="24" customHeight="1" thickBot="1">
      <c r="A21" s="215"/>
      <c r="B21" s="219" t="s">
        <v>287</v>
      </c>
      <c r="H21" s="221">
        <f>SUM(H19:H20)</f>
        <v>34803217.5</v>
      </c>
      <c r="I21" s="221">
        <f>SUM(I19:I20)</f>
        <v>34408963.5</v>
      </c>
      <c r="J21" s="221">
        <f>SUM(J19:J20)</f>
        <v>0</v>
      </c>
      <c r="K21" s="221">
        <f>SUM(K19:K20)</f>
        <v>1698994.5</v>
      </c>
    </row>
    <row r="22" spans="1:2" ht="24" customHeight="1" thickTop="1">
      <c r="A22" s="210" t="s">
        <v>750</v>
      </c>
      <c r="B22" s="211"/>
    </row>
    <row r="23" spans="1:2" ht="24" customHeight="1">
      <c r="A23" s="210"/>
      <c r="B23" s="219" t="s">
        <v>383</v>
      </c>
    </row>
    <row r="24" spans="1:10" ht="24" customHeight="1">
      <c r="A24" s="215">
        <v>5</v>
      </c>
      <c r="B24" s="199" t="s">
        <v>289</v>
      </c>
      <c r="C24" s="132">
        <v>10000</v>
      </c>
      <c r="D24" s="127"/>
      <c r="E24" s="127"/>
      <c r="F24" s="127"/>
      <c r="G24" s="127"/>
      <c r="H24" s="127"/>
      <c r="I24" s="127"/>
      <c r="J24" s="139"/>
    </row>
    <row r="25" spans="1:11" ht="24" customHeight="1">
      <c r="A25" s="215"/>
      <c r="B25" s="170" t="s">
        <v>290</v>
      </c>
      <c r="C25" s="127"/>
      <c r="D25" s="132">
        <v>80000</v>
      </c>
      <c r="E25" s="132">
        <v>80000</v>
      </c>
      <c r="F25" s="133">
        <v>9.75</v>
      </c>
      <c r="G25" s="133">
        <v>9.75</v>
      </c>
      <c r="H25" s="134">
        <v>7800000</v>
      </c>
      <c r="I25" s="134">
        <v>7800000</v>
      </c>
      <c r="J25" s="631">
        <v>0</v>
      </c>
      <c r="K25" s="631">
        <v>0</v>
      </c>
    </row>
    <row r="26" spans="1:11" ht="24" customHeight="1">
      <c r="A26" s="215">
        <v>6</v>
      </c>
      <c r="B26" s="199" t="s">
        <v>269</v>
      </c>
      <c r="C26" s="132">
        <v>40000</v>
      </c>
      <c r="D26" s="132">
        <v>10000</v>
      </c>
      <c r="E26" s="132">
        <v>10000</v>
      </c>
      <c r="F26" s="133">
        <v>3.5</v>
      </c>
      <c r="G26" s="133">
        <v>3.5</v>
      </c>
      <c r="H26" s="134">
        <v>1435000</v>
      </c>
      <c r="I26" s="134">
        <v>1435000</v>
      </c>
      <c r="J26" s="631">
        <v>0</v>
      </c>
      <c r="K26" s="134">
        <v>56000</v>
      </c>
    </row>
    <row r="27" spans="1:11" ht="24" customHeight="1">
      <c r="A27" s="215">
        <v>7</v>
      </c>
      <c r="B27" s="199" t="s">
        <v>270</v>
      </c>
      <c r="C27" s="132">
        <v>10000</v>
      </c>
      <c r="D27" s="132"/>
      <c r="E27" s="132"/>
      <c r="F27" s="133"/>
      <c r="G27" s="133"/>
      <c r="H27" s="134"/>
      <c r="I27" s="134"/>
      <c r="J27" s="134"/>
      <c r="K27" s="134"/>
    </row>
    <row r="28" spans="2:11" ht="24" customHeight="1">
      <c r="B28" s="170" t="s">
        <v>268</v>
      </c>
      <c r="C28" s="132"/>
      <c r="D28" s="132">
        <v>130000</v>
      </c>
      <c r="E28" s="132">
        <v>130000</v>
      </c>
      <c r="F28" s="133">
        <v>3.85</v>
      </c>
      <c r="G28" s="133">
        <v>3.85</v>
      </c>
      <c r="H28" s="134">
        <v>5000000</v>
      </c>
      <c r="I28" s="134">
        <v>5000000</v>
      </c>
      <c r="J28" s="631">
        <v>0</v>
      </c>
      <c r="K28" s="631">
        <v>0</v>
      </c>
    </row>
    <row r="29" spans="1:11" ht="24" customHeight="1">
      <c r="A29" s="215">
        <v>8</v>
      </c>
      <c r="B29" s="199" t="s">
        <v>833</v>
      </c>
      <c r="C29" s="132">
        <v>20000</v>
      </c>
      <c r="D29" s="132">
        <v>60000</v>
      </c>
      <c r="E29" s="132">
        <v>60000</v>
      </c>
      <c r="F29" s="140">
        <v>0.004</v>
      </c>
      <c r="G29" s="140">
        <v>0.004</v>
      </c>
      <c r="H29" s="134">
        <v>16251010</v>
      </c>
      <c r="I29" s="134">
        <v>16251010</v>
      </c>
      <c r="J29" s="631">
        <v>0</v>
      </c>
      <c r="K29" s="631">
        <v>0</v>
      </c>
    </row>
    <row r="30" spans="1:11" ht="24" customHeight="1">
      <c r="A30" s="215">
        <v>9</v>
      </c>
      <c r="B30" s="199" t="s">
        <v>404</v>
      </c>
      <c r="C30" s="132"/>
      <c r="D30" s="132">
        <v>780000</v>
      </c>
      <c r="E30" s="132">
        <v>780000</v>
      </c>
      <c r="F30" s="133">
        <v>0.58</v>
      </c>
      <c r="G30" s="133">
        <v>0.58</v>
      </c>
      <c r="H30" s="134">
        <v>4500000</v>
      </c>
      <c r="I30" s="134">
        <v>4500000</v>
      </c>
      <c r="J30" s="114">
        <v>540000</v>
      </c>
      <c r="K30" s="134">
        <v>540000</v>
      </c>
    </row>
    <row r="31" spans="1:11" s="177" customFormat="1" ht="24" customHeight="1">
      <c r="A31" s="215">
        <v>10</v>
      </c>
      <c r="B31" s="199" t="s">
        <v>297</v>
      </c>
      <c r="C31" s="132">
        <v>780000</v>
      </c>
      <c r="D31" s="132"/>
      <c r="E31" s="132"/>
      <c r="F31" s="127"/>
      <c r="G31" s="127"/>
      <c r="H31" s="127"/>
      <c r="I31" s="134"/>
      <c r="J31" s="139"/>
      <c r="K31" s="134"/>
    </row>
    <row r="32" spans="1:11" s="177" customFormat="1" ht="24" customHeight="1">
      <c r="A32" s="215"/>
      <c r="B32" s="170" t="s">
        <v>268</v>
      </c>
      <c r="C32" s="132"/>
      <c r="D32" s="132">
        <v>200000</v>
      </c>
      <c r="E32" s="132">
        <v>200000</v>
      </c>
      <c r="F32" s="133">
        <v>0.98</v>
      </c>
      <c r="G32" s="133">
        <v>0.98</v>
      </c>
      <c r="H32" s="134">
        <v>1950000</v>
      </c>
      <c r="I32" s="134">
        <v>1950000</v>
      </c>
      <c r="J32" s="631">
        <v>0</v>
      </c>
      <c r="K32" s="631">
        <v>0</v>
      </c>
    </row>
    <row r="33" spans="1:11" s="177" customFormat="1" ht="24" customHeight="1">
      <c r="A33" s="215">
        <v>11</v>
      </c>
      <c r="B33" s="199" t="s">
        <v>299</v>
      </c>
      <c r="C33" s="132">
        <v>180000</v>
      </c>
      <c r="D33" s="170"/>
      <c r="E33" s="170"/>
      <c r="F33" s="170"/>
      <c r="G33" s="170"/>
      <c r="H33" s="170"/>
      <c r="I33" s="134"/>
      <c r="J33" s="170"/>
      <c r="K33" s="134"/>
    </row>
    <row r="34" spans="1:11" ht="24" customHeight="1">
      <c r="A34" s="215"/>
      <c r="B34" s="181" t="s">
        <v>300</v>
      </c>
      <c r="D34" s="132">
        <v>35000</v>
      </c>
      <c r="E34" s="132">
        <v>35000</v>
      </c>
      <c r="F34" s="133">
        <v>9.79</v>
      </c>
      <c r="G34" s="133">
        <v>9.79</v>
      </c>
      <c r="H34" s="134">
        <v>3427500</v>
      </c>
      <c r="I34" s="134">
        <v>3427500</v>
      </c>
      <c r="J34" s="631">
        <v>0</v>
      </c>
      <c r="K34" s="631">
        <v>0</v>
      </c>
    </row>
    <row r="35" spans="1:11" ht="24" customHeight="1">
      <c r="A35" s="215">
        <v>12</v>
      </c>
      <c r="B35" s="199" t="s">
        <v>301</v>
      </c>
      <c r="C35" s="132">
        <v>35000</v>
      </c>
      <c r="I35" s="134"/>
      <c r="K35" s="134"/>
    </row>
    <row r="36" spans="1:11" ht="24" customHeight="1">
      <c r="A36" s="215"/>
      <c r="B36" s="181" t="s">
        <v>271</v>
      </c>
      <c r="D36" s="132">
        <v>18000</v>
      </c>
      <c r="E36" s="132">
        <v>18000</v>
      </c>
      <c r="F36" s="133">
        <v>3.78</v>
      </c>
      <c r="G36" s="133">
        <v>3.78</v>
      </c>
      <c r="H36" s="134">
        <v>680000</v>
      </c>
      <c r="I36" s="134">
        <v>680000</v>
      </c>
      <c r="J36" s="631">
        <v>0</v>
      </c>
      <c r="K36" s="631">
        <v>0</v>
      </c>
    </row>
    <row r="37" spans="1:11" ht="24" customHeight="1">
      <c r="A37" s="215">
        <v>13</v>
      </c>
      <c r="B37" s="199" t="s">
        <v>406</v>
      </c>
      <c r="C37" s="132">
        <v>45000</v>
      </c>
      <c r="D37" s="132">
        <v>35000</v>
      </c>
      <c r="E37" s="132">
        <v>35000</v>
      </c>
      <c r="F37" s="133">
        <v>3.83</v>
      </c>
      <c r="G37" s="133">
        <v>3.83</v>
      </c>
      <c r="H37" s="134">
        <v>1340000</v>
      </c>
      <c r="I37" s="134">
        <v>1340000</v>
      </c>
      <c r="J37" s="631">
        <v>0</v>
      </c>
      <c r="K37" s="134">
        <v>294800</v>
      </c>
    </row>
    <row r="38" spans="1:11" ht="24" customHeight="1">
      <c r="A38" s="685" t="s">
        <v>542</v>
      </c>
      <c r="B38" s="685"/>
      <c r="C38" s="685"/>
      <c r="D38" s="685"/>
      <c r="E38" s="685"/>
      <c r="F38" s="685"/>
      <c r="G38" s="685"/>
      <c r="H38" s="685"/>
      <c r="I38" s="685"/>
      <c r="J38" s="685"/>
      <c r="K38" s="685"/>
    </row>
    <row r="39" spans="1:11" ht="24" customHeight="1">
      <c r="A39" s="611"/>
      <c r="B39" s="611"/>
      <c r="C39" s="611"/>
      <c r="D39" s="611"/>
      <c r="E39" s="611"/>
      <c r="F39" s="611"/>
      <c r="G39" s="611"/>
      <c r="H39" s="611"/>
      <c r="I39" s="611"/>
      <c r="J39" s="611"/>
      <c r="K39" s="611"/>
    </row>
    <row r="40" spans="1:9" ht="24" customHeight="1">
      <c r="A40" s="212" t="s">
        <v>751</v>
      </c>
      <c r="B40" s="171"/>
      <c r="H40" s="106"/>
      <c r="I40" s="106"/>
    </row>
    <row r="41" spans="1:11" ht="24" customHeight="1">
      <c r="A41" s="214" t="s">
        <v>318</v>
      </c>
      <c r="B41" s="167" t="s">
        <v>237</v>
      </c>
      <c r="C41" s="55" t="s">
        <v>257</v>
      </c>
      <c r="D41" s="168" t="s">
        <v>199</v>
      </c>
      <c r="E41" s="168"/>
      <c r="F41" s="168" t="s">
        <v>201</v>
      </c>
      <c r="G41" s="168"/>
      <c r="H41" s="168" t="s">
        <v>320</v>
      </c>
      <c r="I41" s="168"/>
      <c r="J41" s="169" t="s">
        <v>321</v>
      </c>
      <c r="K41" s="582"/>
    </row>
    <row r="42" spans="1:11" ht="24" customHeight="1">
      <c r="A42" s="171"/>
      <c r="B42" s="172"/>
      <c r="C42" s="173" t="s">
        <v>258</v>
      </c>
      <c r="D42" s="174" t="s">
        <v>323</v>
      </c>
      <c r="E42" s="174"/>
      <c r="F42" s="174" t="s">
        <v>445</v>
      </c>
      <c r="G42" s="174"/>
      <c r="H42" s="175" t="s">
        <v>322</v>
      </c>
      <c r="I42" s="175"/>
      <c r="J42" s="175" t="s">
        <v>322</v>
      </c>
      <c r="K42" s="583"/>
    </row>
    <row r="43" spans="1:11" ht="24" customHeight="1">
      <c r="A43" s="171"/>
      <c r="B43" s="172"/>
      <c r="C43" s="173"/>
      <c r="D43" s="481" t="s">
        <v>629</v>
      </c>
      <c r="E43" s="481" t="s">
        <v>218</v>
      </c>
      <c r="F43" s="481" t="s">
        <v>629</v>
      </c>
      <c r="G43" s="481" t="s">
        <v>218</v>
      </c>
      <c r="H43" s="481" t="s">
        <v>629</v>
      </c>
      <c r="I43" s="481" t="s">
        <v>218</v>
      </c>
      <c r="J43" s="481" t="s">
        <v>629</v>
      </c>
      <c r="K43" s="481" t="s">
        <v>218</v>
      </c>
    </row>
    <row r="44" spans="1:11" s="177" customFormat="1" ht="24" customHeight="1">
      <c r="A44" s="176"/>
      <c r="B44" s="25"/>
      <c r="C44" s="9"/>
      <c r="D44" s="57">
        <v>2012</v>
      </c>
      <c r="E44" s="57" t="s">
        <v>506</v>
      </c>
      <c r="F44" s="57">
        <v>2012</v>
      </c>
      <c r="G44" s="57" t="s">
        <v>506</v>
      </c>
      <c r="H44" s="57" t="s">
        <v>745</v>
      </c>
      <c r="I44" s="57" t="s">
        <v>506</v>
      </c>
      <c r="J44" s="57" t="s">
        <v>745</v>
      </c>
      <c r="K44" s="57" t="s">
        <v>506</v>
      </c>
    </row>
    <row r="45" spans="1:11" ht="24" customHeight="1">
      <c r="A45" s="215">
        <v>14</v>
      </c>
      <c r="B45" s="199" t="s">
        <v>407</v>
      </c>
      <c r="C45" s="132">
        <v>120000</v>
      </c>
      <c r="D45" s="132">
        <v>220000</v>
      </c>
      <c r="E45" s="132">
        <v>220000</v>
      </c>
      <c r="F45" s="133">
        <v>3.07</v>
      </c>
      <c r="G45" s="133">
        <v>3.07</v>
      </c>
      <c r="H45" s="134">
        <v>6495300</v>
      </c>
      <c r="I45" s="134">
        <v>6495300</v>
      </c>
      <c r="J45" s="631">
        <v>0</v>
      </c>
      <c r="K45" s="134">
        <v>0</v>
      </c>
    </row>
    <row r="46" spans="1:11" ht="24" customHeight="1">
      <c r="A46" s="215">
        <v>15</v>
      </c>
      <c r="B46" s="199" t="s">
        <v>272</v>
      </c>
      <c r="C46" s="132">
        <v>538671</v>
      </c>
      <c r="D46" s="132">
        <v>200539</v>
      </c>
      <c r="E46" s="132">
        <v>200539</v>
      </c>
      <c r="F46" s="519">
        <v>0.002</v>
      </c>
      <c r="G46" s="520">
        <v>0.002</v>
      </c>
      <c r="H46" s="134">
        <v>4100000</v>
      </c>
      <c r="I46" s="134">
        <v>4100000</v>
      </c>
      <c r="J46" s="631">
        <v>0</v>
      </c>
      <c r="K46" s="134">
        <v>0</v>
      </c>
    </row>
    <row r="47" spans="1:11" ht="24" customHeight="1">
      <c r="A47" s="215">
        <v>16</v>
      </c>
      <c r="B47" s="199" t="s">
        <v>408</v>
      </c>
      <c r="C47" s="132">
        <v>450000</v>
      </c>
      <c r="D47" s="132">
        <v>450000</v>
      </c>
      <c r="E47" s="132">
        <v>450000</v>
      </c>
      <c r="F47" s="133">
        <v>0.44</v>
      </c>
      <c r="G47" s="133">
        <v>0.44</v>
      </c>
      <c r="H47" s="134">
        <v>3000000</v>
      </c>
      <c r="I47" s="134">
        <v>3000000</v>
      </c>
      <c r="J47" s="631">
        <v>0</v>
      </c>
      <c r="K47" s="134">
        <v>0</v>
      </c>
    </row>
    <row r="48" spans="1:29" ht="24" customHeight="1">
      <c r="A48" s="215">
        <v>17</v>
      </c>
      <c r="B48" s="199" t="s">
        <v>429</v>
      </c>
      <c r="C48" s="132">
        <v>35000</v>
      </c>
      <c r="D48" s="132">
        <v>35000</v>
      </c>
      <c r="E48" s="132">
        <v>35000</v>
      </c>
      <c r="F48" s="133">
        <v>4</v>
      </c>
      <c r="G48" s="133">
        <v>4</v>
      </c>
      <c r="H48" s="134">
        <v>8400000</v>
      </c>
      <c r="I48" s="134">
        <v>8400000</v>
      </c>
      <c r="J48" s="631">
        <v>0</v>
      </c>
      <c r="K48" s="134">
        <v>2492000</v>
      </c>
      <c r="V48" s="132"/>
      <c r="W48" s="132"/>
      <c r="X48" s="127"/>
      <c r="Y48" s="127"/>
      <c r="Z48" s="127"/>
      <c r="AA48" s="127"/>
      <c r="AB48" s="127"/>
      <c r="AC48" s="139"/>
    </row>
    <row r="49" spans="1:11" ht="24" customHeight="1">
      <c r="A49" s="215">
        <v>18</v>
      </c>
      <c r="B49" s="199" t="s">
        <v>409</v>
      </c>
      <c r="C49" s="132">
        <v>296250</v>
      </c>
      <c r="D49" s="132">
        <v>296250</v>
      </c>
      <c r="E49" s="132">
        <v>296250</v>
      </c>
      <c r="F49" s="133">
        <v>0.08</v>
      </c>
      <c r="G49" s="133">
        <v>0.08</v>
      </c>
      <c r="H49" s="134">
        <v>1500000</v>
      </c>
      <c r="I49" s="134">
        <v>1500000</v>
      </c>
      <c r="J49" s="631">
        <v>0</v>
      </c>
      <c r="K49" s="134">
        <v>0</v>
      </c>
    </row>
    <row r="50" spans="1:29" ht="24" customHeight="1">
      <c r="A50" s="215">
        <v>19</v>
      </c>
      <c r="B50" s="199" t="s">
        <v>213</v>
      </c>
      <c r="C50" s="222"/>
      <c r="K50" s="170"/>
      <c r="V50" s="132"/>
      <c r="W50" s="132"/>
      <c r="X50" s="127"/>
      <c r="Y50" s="127"/>
      <c r="Z50" s="127"/>
      <c r="AA50" s="127"/>
      <c r="AB50" s="127"/>
      <c r="AC50" s="139"/>
    </row>
    <row r="51" spans="1:11" ht="24" customHeight="1">
      <c r="A51" s="215"/>
      <c r="B51" s="170" t="s">
        <v>214</v>
      </c>
      <c r="C51" s="222"/>
      <c r="D51" s="132">
        <v>320325</v>
      </c>
      <c r="E51" s="132">
        <v>320325</v>
      </c>
      <c r="F51" s="133">
        <v>0.02</v>
      </c>
      <c r="G51" s="133">
        <v>0.02</v>
      </c>
      <c r="H51" s="134">
        <v>520000</v>
      </c>
      <c r="I51" s="134">
        <v>520000</v>
      </c>
      <c r="J51" s="631">
        <v>0</v>
      </c>
      <c r="K51" s="134">
        <v>0</v>
      </c>
    </row>
    <row r="52" spans="1:11" ht="24" customHeight="1">
      <c r="A52" s="215">
        <v>20</v>
      </c>
      <c r="B52" s="199" t="s">
        <v>302</v>
      </c>
      <c r="C52" s="132"/>
      <c r="D52" s="132"/>
      <c r="E52" s="132"/>
      <c r="F52" s="133"/>
      <c r="G52" s="133"/>
      <c r="H52" s="134"/>
      <c r="I52" s="134"/>
      <c r="J52" s="138"/>
      <c r="K52" s="134"/>
    </row>
    <row r="53" spans="1:11" ht="24" customHeight="1">
      <c r="A53" s="215"/>
      <c r="B53" s="181" t="s">
        <v>300</v>
      </c>
      <c r="C53" s="132">
        <v>80000</v>
      </c>
      <c r="D53" s="132">
        <v>80000</v>
      </c>
      <c r="E53" s="132">
        <v>80000</v>
      </c>
      <c r="F53" s="133">
        <v>1.5</v>
      </c>
      <c r="G53" s="133">
        <v>1.5</v>
      </c>
      <c r="H53" s="134">
        <v>1200000</v>
      </c>
      <c r="I53" s="134">
        <v>1200000</v>
      </c>
      <c r="J53" s="631">
        <v>0</v>
      </c>
      <c r="K53" s="134">
        <v>120000</v>
      </c>
    </row>
    <row r="54" spans="1:11" ht="24" customHeight="1">
      <c r="A54" s="215">
        <v>21</v>
      </c>
      <c r="B54" s="199" t="s">
        <v>410</v>
      </c>
      <c r="C54" s="132">
        <v>450000</v>
      </c>
      <c r="D54" s="132">
        <v>450000</v>
      </c>
      <c r="E54" s="132">
        <v>450000</v>
      </c>
      <c r="F54" s="133">
        <v>0.67</v>
      </c>
      <c r="G54" s="133">
        <v>0.67</v>
      </c>
      <c r="H54" s="134">
        <v>3000000</v>
      </c>
      <c r="I54" s="134">
        <v>3000000</v>
      </c>
      <c r="J54" s="631">
        <v>0</v>
      </c>
      <c r="K54" s="134">
        <v>1200000</v>
      </c>
    </row>
    <row r="55" spans="1:11" ht="24" customHeight="1">
      <c r="A55" s="215">
        <v>22</v>
      </c>
      <c r="B55" s="199" t="s">
        <v>303</v>
      </c>
      <c r="K55" s="170"/>
    </row>
    <row r="56" spans="2:11" ht="24" customHeight="1">
      <c r="B56" s="181" t="s">
        <v>300</v>
      </c>
      <c r="C56" s="132">
        <v>426530</v>
      </c>
      <c r="D56" s="223" t="s">
        <v>507</v>
      </c>
      <c r="E56" s="223" t="s">
        <v>507</v>
      </c>
      <c r="F56" s="133">
        <v>0.7</v>
      </c>
      <c r="G56" s="133">
        <v>0.7</v>
      </c>
      <c r="H56" s="134">
        <v>3010800</v>
      </c>
      <c r="I56" s="134">
        <v>3010800</v>
      </c>
      <c r="J56" s="631">
        <v>0</v>
      </c>
      <c r="K56" s="134">
        <v>1139657.96</v>
      </c>
    </row>
    <row r="57" spans="1:11" ht="24" customHeight="1">
      <c r="A57" s="215">
        <v>23</v>
      </c>
      <c r="B57" s="199" t="s">
        <v>304</v>
      </c>
      <c r="K57" s="170"/>
    </row>
    <row r="58" spans="1:11" ht="24" customHeight="1">
      <c r="A58" s="215"/>
      <c r="B58" s="181" t="s">
        <v>305</v>
      </c>
      <c r="K58" s="170"/>
    </row>
    <row r="59" spans="1:11" ht="24" customHeight="1">
      <c r="A59" s="215"/>
      <c r="B59" s="181" t="s">
        <v>273</v>
      </c>
      <c r="C59" s="132">
        <v>887350</v>
      </c>
      <c r="D59" s="132">
        <v>887350</v>
      </c>
      <c r="E59" s="132">
        <v>887350</v>
      </c>
      <c r="F59" s="133">
        <v>0.7</v>
      </c>
      <c r="G59" s="133">
        <v>0.7</v>
      </c>
      <c r="H59" s="134">
        <v>6250000</v>
      </c>
      <c r="I59" s="134">
        <v>6250000</v>
      </c>
      <c r="J59" s="631">
        <v>0</v>
      </c>
      <c r="K59" s="134">
        <v>0</v>
      </c>
    </row>
    <row r="60" spans="1:11" ht="24" customHeight="1">
      <c r="A60" s="215">
        <v>24</v>
      </c>
      <c r="B60" s="199" t="s">
        <v>307</v>
      </c>
      <c r="K60" s="170"/>
    </row>
    <row r="61" spans="2:11" ht="24" customHeight="1">
      <c r="B61" s="181" t="s">
        <v>300</v>
      </c>
      <c r="C61" s="132">
        <v>60000</v>
      </c>
      <c r="D61" s="132">
        <v>60000</v>
      </c>
      <c r="E61" s="132">
        <v>60000</v>
      </c>
      <c r="F61" s="133">
        <v>1.67</v>
      </c>
      <c r="G61" s="133">
        <v>1.67</v>
      </c>
      <c r="H61" s="134">
        <v>1000000</v>
      </c>
      <c r="I61" s="134">
        <v>1000000</v>
      </c>
      <c r="J61" s="631">
        <v>0</v>
      </c>
      <c r="K61" s="134">
        <v>100000</v>
      </c>
    </row>
    <row r="62" spans="1:11" ht="24" customHeight="1">
      <c r="A62" s="215">
        <v>25</v>
      </c>
      <c r="B62" s="199" t="s">
        <v>309</v>
      </c>
      <c r="K62" s="170"/>
    </row>
    <row r="63" spans="1:11" ht="24" customHeight="1">
      <c r="A63" s="215"/>
      <c r="B63" s="181" t="s">
        <v>300</v>
      </c>
      <c r="C63" s="132">
        <v>350000</v>
      </c>
      <c r="D63" s="132">
        <v>350000</v>
      </c>
      <c r="E63" s="132">
        <v>350000</v>
      </c>
      <c r="F63" s="133">
        <v>0.06</v>
      </c>
      <c r="G63" s="133">
        <v>0.06</v>
      </c>
      <c r="H63" s="134">
        <v>200000</v>
      </c>
      <c r="I63" s="134">
        <v>200000</v>
      </c>
      <c r="J63" s="631">
        <v>0</v>
      </c>
      <c r="K63" s="134">
        <v>0</v>
      </c>
    </row>
    <row r="64" spans="1:11" s="177" customFormat="1" ht="24" customHeight="1">
      <c r="A64" s="215">
        <v>26</v>
      </c>
      <c r="B64" s="199" t="s">
        <v>411</v>
      </c>
      <c r="C64" s="132">
        <v>142000</v>
      </c>
      <c r="D64" s="132">
        <v>142000</v>
      </c>
      <c r="E64" s="132">
        <v>142000</v>
      </c>
      <c r="F64" s="133">
        <v>1.76</v>
      </c>
      <c r="G64" s="133">
        <v>1.76</v>
      </c>
      <c r="H64" s="134">
        <v>2500000</v>
      </c>
      <c r="I64" s="134">
        <v>2500000</v>
      </c>
      <c r="J64" s="631">
        <v>0</v>
      </c>
      <c r="K64" s="134">
        <v>0</v>
      </c>
    </row>
    <row r="65" spans="1:11" ht="24" customHeight="1">
      <c r="A65" s="215">
        <v>27</v>
      </c>
      <c r="B65" s="199" t="s">
        <v>310</v>
      </c>
      <c r="K65" s="170"/>
    </row>
    <row r="66" spans="2:11" ht="24" customHeight="1">
      <c r="B66" s="181" t="s">
        <v>300</v>
      </c>
      <c r="C66" s="132">
        <v>15000</v>
      </c>
      <c r="D66" s="132">
        <v>15000</v>
      </c>
      <c r="E66" s="132">
        <v>15000</v>
      </c>
      <c r="F66" s="133">
        <v>7</v>
      </c>
      <c r="G66" s="133">
        <v>7</v>
      </c>
      <c r="H66" s="134">
        <v>1050000</v>
      </c>
      <c r="I66" s="134">
        <v>1050000</v>
      </c>
      <c r="J66" s="631">
        <v>0</v>
      </c>
      <c r="K66" s="134">
        <v>0</v>
      </c>
    </row>
    <row r="67" spans="1:11" ht="24" customHeight="1">
      <c r="A67" s="215">
        <v>28</v>
      </c>
      <c r="B67" s="199" t="s">
        <v>311</v>
      </c>
      <c r="C67" s="132"/>
      <c r="D67" s="132"/>
      <c r="E67" s="132"/>
      <c r="F67" s="133"/>
      <c r="G67" s="133"/>
      <c r="H67" s="134"/>
      <c r="I67" s="127"/>
      <c r="J67" s="139"/>
      <c r="K67" s="127"/>
    </row>
    <row r="68" spans="2:11" ht="24" customHeight="1">
      <c r="B68" s="181" t="s">
        <v>312</v>
      </c>
      <c r="C68" s="132">
        <v>6000</v>
      </c>
      <c r="D68" s="132">
        <v>6000</v>
      </c>
      <c r="E68" s="132">
        <v>6000</v>
      </c>
      <c r="F68" s="133">
        <v>7.5</v>
      </c>
      <c r="G68" s="133">
        <v>7.5</v>
      </c>
      <c r="H68" s="134">
        <v>450000</v>
      </c>
      <c r="I68" s="134">
        <v>450000</v>
      </c>
      <c r="J68" s="631">
        <v>0</v>
      </c>
      <c r="K68" s="134">
        <v>0</v>
      </c>
    </row>
    <row r="69" spans="1:11" ht="24" customHeight="1">
      <c r="A69" s="215">
        <v>29</v>
      </c>
      <c r="B69" s="199" t="s">
        <v>813</v>
      </c>
      <c r="C69" s="132"/>
      <c r="D69" s="132"/>
      <c r="E69" s="132"/>
      <c r="F69" s="127"/>
      <c r="G69" s="127"/>
      <c r="H69" s="127"/>
      <c r="I69" s="127"/>
      <c r="J69" s="139"/>
      <c r="K69" s="127"/>
    </row>
    <row r="70" spans="1:11" ht="24" customHeight="1">
      <c r="A70" s="215"/>
      <c r="B70" s="181" t="s">
        <v>306</v>
      </c>
      <c r="C70" s="132">
        <v>160000</v>
      </c>
      <c r="D70" s="132">
        <v>160000</v>
      </c>
      <c r="E70" s="132">
        <v>160000</v>
      </c>
      <c r="F70" s="133">
        <v>6.45</v>
      </c>
      <c r="G70" s="133">
        <v>6.45</v>
      </c>
      <c r="H70" s="134">
        <v>10315790</v>
      </c>
      <c r="I70" s="134">
        <v>10315790</v>
      </c>
      <c r="J70" s="631">
        <v>0</v>
      </c>
      <c r="K70" s="134">
        <v>257894.75</v>
      </c>
    </row>
    <row r="71" spans="1:11" ht="24" customHeight="1">
      <c r="A71" s="215">
        <v>30</v>
      </c>
      <c r="B71" s="181" t="s">
        <v>135</v>
      </c>
      <c r="C71" s="132"/>
      <c r="D71" s="132">
        <v>575000</v>
      </c>
      <c r="E71" s="482">
        <v>575000</v>
      </c>
      <c r="F71" s="133">
        <v>1.29</v>
      </c>
      <c r="G71" s="482">
        <v>1.29</v>
      </c>
      <c r="H71" s="134">
        <v>12666401.22</v>
      </c>
      <c r="I71" s="483">
        <v>12666401.22</v>
      </c>
      <c r="J71" s="631">
        <v>0</v>
      </c>
      <c r="K71" s="631">
        <v>0</v>
      </c>
    </row>
    <row r="72" spans="1:12" s="163" customFormat="1" ht="24" customHeight="1">
      <c r="A72" s="331">
        <v>31</v>
      </c>
      <c r="B72" s="178" t="s">
        <v>382</v>
      </c>
      <c r="C72" s="179" t="s">
        <v>277</v>
      </c>
      <c r="D72" s="121">
        <v>50000</v>
      </c>
      <c r="E72" s="121">
        <v>50000</v>
      </c>
      <c r="F72" s="108">
        <v>10</v>
      </c>
      <c r="G72" s="108">
        <v>10</v>
      </c>
      <c r="H72" s="108">
        <v>5000000</v>
      </c>
      <c r="I72" s="108">
        <v>5000000</v>
      </c>
      <c r="J72" s="631">
        <v>0</v>
      </c>
      <c r="K72" s="631">
        <v>0</v>
      </c>
      <c r="L72" s="110"/>
    </row>
    <row r="73" spans="1:12" s="163" customFormat="1" ht="24" customHeight="1">
      <c r="A73" s="331">
        <v>32</v>
      </c>
      <c r="B73" s="178" t="s">
        <v>234</v>
      </c>
      <c r="C73" s="180" t="s">
        <v>262</v>
      </c>
      <c r="D73" s="124">
        <v>82500</v>
      </c>
      <c r="E73" s="124">
        <v>82500</v>
      </c>
      <c r="F73" s="108">
        <v>1.52</v>
      </c>
      <c r="G73" s="108">
        <v>1.52</v>
      </c>
      <c r="H73" s="108">
        <v>5000000</v>
      </c>
      <c r="I73" s="108">
        <v>5000000</v>
      </c>
      <c r="J73" s="631">
        <v>0</v>
      </c>
      <c r="K73" s="631">
        <v>0</v>
      </c>
      <c r="L73" s="109"/>
    </row>
    <row r="74" spans="1:11" ht="24" customHeight="1">
      <c r="A74" s="215"/>
      <c r="B74" s="199" t="s">
        <v>279</v>
      </c>
      <c r="C74" s="224"/>
      <c r="F74" s="106"/>
      <c r="G74" s="106"/>
      <c r="H74" s="225">
        <f>SUM(H24:H73)</f>
        <v>118041801.22</v>
      </c>
      <c r="I74" s="225">
        <f>SUM(I24:I73)</f>
        <v>118041801.22</v>
      </c>
      <c r="J74" s="225">
        <f>SUM(J24:J73)</f>
        <v>540000</v>
      </c>
      <c r="K74" s="225">
        <f>SUM(K24:K73)</f>
        <v>6200352.71</v>
      </c>
    </row>
    <row r="75" spans="1:14" ht="24" customHeight="1">
      <c r="A75" s="215"/>
      <c r="B75" s="198" t="s">
        <v>280</v>
      </c>
      <c r="C75" s="226"/>
      <c r="H75" s="141">
        <v>-58687081.27999999</v>
      </c>
      <c r="I75" s="141">
        <v>-58687081.27999999</v>
      </c>
      <c r="J75" s="631">
        <v>0</v>
      </c>
      <c r="K75" s="631">
        <v>0</v>
      </c>
      <c r="N75" s="227"/>
    </row>
    <row r="76" spans="1:11" ht="24" customHeight="1" thickBot="1">
      <c r="A76" s="215"/>
      <c r="B76" s="198" t="s">
        <v>314</v>
      </c>
      <c r="C76" s="226"/>
      <c r="H76" s="142">
        <f>H74+H75</f>
        <v>59354719.94000001</v>
      </c>
      <c r="I76" s="142">
        <f>I74+I75</f>
        <v>59354719.94000001</v>
      </c>
      <c r="J76" s="142">
        <f>SUM(J74:J75)</f>
        <v>540000</v>
      </c>
      <c r="K76" s="142">
        <f>SUM(K74:K75)</f>
        <v>6200352.71</v>
      </c>
    </row>
    <row r="77" spans="1:11" ht="24" customHeight="1" thickBot="1" thickTop="1">
      <c r="A77" s="215"/>
      <c r="B77" s="228" t="s">
        <v>247</v>
      </c>
      <c r="H77" s="229">
        <f>H21+H76</f>
        <v>94157937.44000001</v>
      </c>
      <c r="I77" s="229">
        <f>I21+I76</f>
        <v>93763683.44000001</v>
      </c>
      <c r="J77" s="229">
        <f>J21+J76</f>
        <v>540000</v>
      </c>
      <c r="K77" s="229">
        <f>K21+K76</f>
        <v>7899347.21</v>
      </c>
    </row>
    <row r="78" ht="24" customHeight="1" thickTop="1"/>
  </sheetData>
  <sheetProtection/>
  <mergeCells count="2">
    <mergeCell ref="A1:K1"/>
    <mergeCell ref="A38:K38"/>
  </mergeCells>
  <printOptions/>
  <pageMargins left="0.76" right="0.1968503937007874" top="0.6" bottom="0.7086614173228347" header="0.2755905511811024" footer="0.31496062992125984"/>
  <pageSetup horizontalDpi="600" verticalDpi="600" orientation="portrait" paperSize="9" scale="80" r:id="rId1"/>
  <rowBreaks count="1" manualBreakCount="1">
    <brk id="37" max="255" man="1"/>
  </rowBreaks>
</worksheet>
</file>

<file path=xl/worksheets/sheet7.xml><?xml version="1.0" encoding="utf-8"?>
<worksheet xmlns="http://schemas.openxmlformats.org/spreadsheetml/2006/main" xmlns:r="http://schemas.openxmlformats.org/officeDocument/2006/relationships">
  <dimension ref="A1:P33"/>
  <sheetViews>
    <sheetView view="pageBreakPreview" zoomScaleNormal="80" zoomScaleSheetLayoutView="100" workbookViewId="0" topLeftCell="A1">
      <selection activeCell="D38" sqref="D38"/>
    </sheetView>
  </sheetViews>
  <sheetFormatPr defaultColWidth="9.140625" defaultRowHeight="24.75" customHeight="1"/>
  <cols>
    <col min="1" max="1" width="21.7109375" style="231" customWidth="1"/>
    <col min="2" max="2" width="19.140625" style="231" customWidth="1"/>
    <col min="3" max="3" width="16.57421875" style="231" customWidth="1"/>
    <col min="4" max="4" width="17.00390625" style="231" customWidth="1"/>
    <col min="5" max="5" width="17.8515625" style="231" customWidth="1"/>
    <col min="6" max="6" width="17.28125" style="231" customWidth="1"/>
    <col min="7" max="7" width="17.00390625" style="231" customWidth="1"/>
    <col min="8" max="8" width="16.28125" style="231" customWidth="1"/>
    <col min="9" max="9" width="18.57421875" style="231" customWidth="1"/>
    <col min="10" max="10" width="3.7109375" style="231" customWidth="1"/>
    <col min="11" max="16384" width="9.140625" style="231" customWidth="1"/>
  </cols>
  <sheetData>
    <row r="1" spans="1:9" ht="24" customHeight="1">
      <c r="A1" s="250" t="s">
        <v>752</v>
      </c>
      <c r="B1" s="250"/>
      <c r="C1" s="250"/>
      <c r="D1" s="250"/>
      <c r="E1" s="250"/>
      <c r="F1" s="250"/>
      <c r="G1" s="250"/>
      <c r="H1" s="250"/>
      <c r="I1" s="250"/>
    </row>
    <row r="2" ht="15.75" customHeight="1"/>
    <row r="3" s="42" customFormat="1" ht="24.75" customHeight="1">
      <c r="A3" s="579" t="s">
        <v>753</v>
      </c>
    </row>
    <row r="4" s="42" customFormat="1" ht="24.75" customHeight="1">
      <c r="A4" s="325" t="s">
        <v>851</v>
      </c>
    </row>
    <row r="5" spans="1:10" ht="16.5" customHeight="1">
      <c r="A5" s="232"/>
      <c r="B5" s="232"/>
      <c r="C5" s="232"/>
      <c r="D5" s="232"/>
      <c r="E5" s="232"/>
      <c r="F5" s="232"/>
      <c r="G5" s="232"/>
      <c r="H5" s="232"/>
      <c r="I5" s="326" t="s">
        <v>412</v>
      </c>
      <c r="J5" s="233"/>
    </row>
    <row r="6" spans="1:10" ht="26.25" customHeight="1">
      <c r="A6" s="230"/>
      <c r="B6" s="230"/>
      <c r="C6" s="327" t="s">
        <v>141</v>
      </c>
      <c r="D6" s="327" t="s">
        <v>413</v>
      </c>
      <c r="E6" s="327" t="s">
        <v>559</v>
      </c>
      <c r="F6" s="327" t="s">
        <v>560</v>
      </c>
      <c r="G6" s="327" t="s">
        <v>561</v>
      </c>
      <c r="H6" s="327" t="s">
        <v>562</v>
      </c>
      <c r="I6" s="327" t="s">
        <v>367</v>
      </c>
      <c r="J6" s="233"/>
    </row>
    <row r="7" spans="1:10" ht="26.25" customHeight="1">
      <c r="A7" s="230"/>
      <c r="B7" s="230"/>
      <c r="C7" s="328"/>
      <c r="D7" s="328"/>
      <c r="E7" s="328"/>
      <c r="F7" s="328"/>
      <c r="G7" s="328" t="s">
        <v>563</v>
      </c>
      <c r="H7" s="235"/>
      <c r="I7" s="235"/>
      <c r="J7" s="233"/>
    </row>
    <row r="8" spans="1:10" ht="26.25" customHeight="1">
      <c r="A8" s="42" t="s">
        <v>547</v>
      </c>
      <c r="B8" s="232"/>
      <c r="C8" s="232"/>
      <c r="D8" s="236"/>
      <c r="E8" s="236"/>
      <c r="F8" s="236"/>
      <c r="G8" s="236"/>
      <c r="H8" s="236"/>
      <c r="I8" s="232"/>
      <c r="J8" s="233"/>
    </row>
    <row r="9" spans="1:10" ht="26.25" customHeight="1">
      <c r="A9" s="42" t="s">
        <v>22</v>
      </c>
      <c r="B9" s="232"/>
      <c r="C9" s="590">
        <v>240098748.64000002</v>
      </c>
      <c r="D9" s="238">
        <v>978921054.2099999</v>
      </c>
      <c r="E9" s="238">
        <v>138359278.59</v>
      </c>
      <c r="F9" s="238">
        <v>73751839.36999999</v>
      </c>
      <c r="G9" s="238">
        <v>428682981.2</v>
      </c>
      <c r="H9" s="238">
        <v>135804353.45</v>
      </c>
      <c r="I9" s="237">
        <v>1995618255.4599998</v>
      </c>
      <c r="J9" s="233"/>
    </row>
    <row r="10" spans="1:10" ht="26.25" customHeight="1">
      <c r="A10" s="42" t="s">
        <v>549</v>
      </c>
      <c r="B10" s="232"/>
      <c r="C10" s="590">
        <v>245283.42999999993</v>
      </c>
      <c r="D10" s="238">
        <v>4237268.86</v>
      </c>
      <c r="E10" s="238">
        <v>1689700</v>
      </c>
      <c r="F10" s="238">
        <v>5867681.65</v>
      </c>
      <c r="G10" s="238">
        <v>4999729.28</v>
      </c>
      <c r="H10" s="238">
        <v>46663068.51</v>
      </c>
      <c r="I10" s="237">
        <v>63702731.730000004</v>
      </c>
      <c r="J10" s="233"/>
    </row>
    <row r="11" spans="1:10" ht="26.25" customHeight="1">
      <c r="A11" s="381" t="s">
        <v>150</v>
      </c>
      <c r="B11" s="232"/>
      <c r="C11" s="238">
        <v>0</v>
      </c>
      <c r="D11" s="238">
        <v>125499972.45</v>
      </c>
      <c r="E11" s="238">
        <v>0</v>
      </c>
      <c r="F11" s="238">
        <v>2720707.5</v>
      </c>
      <c r="G11" s="238">
        <v>0</v>
      </c>
      <c r="H11" s="238">
        <f>-128220679.95+-39952.82</f>
        <v>-128260632.77</v>
      </c>
      <c r="I11" s="237">
        <v>-39952.82</v>
      </c>
      <c r="J11" s="233"/>
    </row>
    <row r="12" spans="1:10" s="241" customFormat="1" ht="26.25" customHeight="1">
      <c r="A12" s="42" t="s">
        <v>550</v>
      </c>
      <c r="B12" s="239"/>
      <c r="C12" s="238">
        <v>0</v>
      </c>
      <c r="D12" s="521">
        <v>0</v>
      </c>
      <c r="E12" s="521">
        <v>-762000</v>
      </c>
      <c r="F12" s="521">
        <v>0</v>
      </c>
      <c r="G12" s="521">
        <v>-72082.46</v>
      </c>
      <c r="H12" s="521">
        <v>-615932.43</v>
      </c>
      <c r="I12" s="237">
        <v>-1450014.8900000001</v>
      </c>
      <c r="J12" s="240"/>
    </row>
    <row r="13" spans="1:10" ht="26.25" customHeight="1">
      <c r="A13" s="42" t="s">
        <v>754</v>
      </c>
      <c r="B13" s="232"/>
      <c r="C13" s="242">
        <f>SUM(C9:C12)</f>
        <v>240344032.07000002</v>
      </c>
      <c r="D13" s="242">
        <f aca="true" t="shared" si="0" ref="D13:I13">SUM(D9:D12)</f>
        <v>1108658295.52</v>
      </c>
      <c r="E13" s="242">
        <f t="shared" si="0"/>
        <v>139286978.59</v>
      </c>
      <c r="F13" s="242">
        <f t="shared" si="0"/>
        <v>82340228.52</v>
      </c>
      <c r="G13" s="242">
        <f t="shared" si="0"/>
        <v>433610628.02</v>
      </c>
      <c r="H13" s="242">
        <f t="shared" si="0"/>
        <v>53590856.75999998</v>
      </c>
      <c r="I13" s="242">
        <f t="shared" si="0"/>
        <v>2057831019.4799998</v>
      </c>
      <c r="J13" s="233"/>
    </row>
    <row r="14" spans="1:16" ht="26.25" customHeight="1">
      <c r="A14" s="232" t="s">
        <v>552</v>
      </c>
      <c r="B14" s="232"/>
      <c r="C14" s="232"/>
      <c r="D14" s="243"/>
      <c r="E14" s="243"/>
      <c r="F14" s="243"/>
      <c r="G14" s="243"/>
      <c r="H14" s="243"/>
      <c r="I14" s="244"/>
      <c r="J14" s="233"/>
      <c r="P14" s="231" t="s">
        <v>759</v>
      </c>
    </row>
    <row r="15" spans="1:10" ht="26.25" customHeight="1">
      <c r="A15" s="232" t="s">
        <v>22</v>
      </c>
      <c r="B15" s="232"/>
      <c r="C15" s="238">
        <v>0</v>
      </c>
      <c r="D15" s="238">
        <v>521309161.3</v>
      </c>
      <c r="E15" s="238">
        <v>89601172.03</v>
      </c>
      <c r="F15" s="238">
        <v>61570579.95999999</v>
      </c>
      <c r="G15" s="238">
        <v>394477010.42</v>
      </c>
      <c r="H15" s="238">
        <v>0</v>
      </c>
      <c r="I15" s="238">
        <v>1066957923.71</v>
      </c>
      <c r="J15" s="233"/>
    </row>
    <row r="16" spans="1:10" ht="26.25" customHeight="1">
      <c r="A16" s="232" t="s">
        <v>553</v>
      </c>
      <c r="B16" s="232"/>
      <c r="C16" s="238">
        <v>0</v>
      </c>
      <c r="D16" s="238">
        <v>10277027.06</v>
      </c>
      <c r="E16" s="238">
        <v>3616980.46</v>
      </c>
      <c r="F16" s="238">
        <v>1308973.04</v>
      </c>
      <c r="G16" s="238">
        <v>3050487.11</v>
      </c>
      <c r="H16" s="238">
        <v>0</v>
      </c>
      <c r="I16" s="238">
        <v>18253467.669999998</v>
      </c>
      <c r="J16" s="233"/>
    </row>
    <row r="17" spans="1:10" ht="26.25" customHeight="1">
      <c r="A17" s="232" t="s">
        <v>554</v>
      </c>
      <c r="B17" s="232"/>
      <c r="C17" s="238">
        <v>0</v>
      </c>
      <c r="D17" s="238">
        <v>0</v>
      </c>
      <c r="E17" s="245">
        <v>-761998</v>
      </c>
      <c r="F17" s="238">
        <v>0</v>
      </c>
      <c r="G17" s="238">
        <v>-72081.46</v>
      </c>
      <c r="H17" s="238">
        <v>0</v>
      </c>
      <c r="I17" s="245">
        <v>-834079.46</v>
      </c>
      <c r="J17" s="233"/>
    </row>
    <row r="18" spans="1:10" ht="26.25" customHeight="1">
      <c r="A18" s="42" t="s">
        <v>754</v>
      </c>
      <c r="B18" s="232"/>
      <c r="C18" s="246">
        <f>SUM(C15:C17)</f>
        <v>0</v>
      </c>
      <c r="D18" s="246">
        <f aca="true" t="shared" si="1" ref="D18:I18">SUM(D15:D17)</f>
        <v>531586188.36</v>
      </c>
      <c r="E18" s="246">
        <f t="shared" si="1"/>
        <v>92456154.49</v>
      </c>
      <c r="F18" s="246">
        <f t="shared" si="1"/>
        <v>62879552.99999999</v>
      </c>
      <c r="G18" s="246">
        <f t="shared" si="1"/>
        <v>397455416.07000005</v>
      </c>
      <c r="H18" s="246">
        <f t="shared" si="1"/>
        <v>0</v>
      </c>
      <c r="I18" s="246">
        <f t="shared" si="1"/>
        <v>1084377311.92</v>
      </c>
      <c r="J18" s="233"/>
    </row>
    <row r="19" spans="1:10" ht="21" customHeight="1" hidden="1">
      <c r="A19" s="232" t="s">
        <v>555</v>
      </c>
      <c r="B19" s="232"/>
      <c r="C19" s="232"/>
      <c r="D19" s="243"/>
      <c r="E19" s="243"/>
      <c r="F19" s="243"/>
      <c r="G19" s="243"/>
      <c r="H19" s="243"/>
      <c r="I19" s="244">
        <f>SUM(D19:H19)</f>
        <v>0</v>
      </c>
      <c r="J19" s="233"/>
    </row>
    <row r="20" spans="1:10" ht="21" customHeight="1" hidden="1">
      <c r="A20" s="232" t="s">
        <v>548</v>
      </c>
      <c r="B20" s="232"/>
      <c r="C20" s="232"/>
      <c r="D20" s="238">
        <v>0</v>
      </c>
      <c r="E20" s="238">
        <v>0</v>
      </c>
      <c r="F20" s="238">
        <v>0</v>
      </c>
      <c r="G20" s="238">
        <v>0</v>
      </c>
      <c r="H20" s="238">
        <v>0</v>
      </c>
      <c r="I20" s="238">
        <f>SUM(D20:H20)</f>
        <v>0</v>
      </c>
      <c r="J20" s="233"/>
    </row>
    <row r="21" spans="1:10" ht="21" customHeight="1" hidden="1">
      <c r="A21" s="232" t="s">
        <v>556</v>
      </c>
      <c r="B21" s="232"/>
      <c r="C21" s="232"/>
      <c r="D21" s="238">
        <v>0</v>
      </c>
      <c r="E21" s="238">
        <v>0</v>
      </c>
      <c r="F21" s="238">
        <v>0</v>
      </c>
      <c r="G21" s="238">
        <v>0</v>
      </c>
      <c r="H21" s="238">
        <v>0</v>
      </c>
      <c r="I21" s="238">
        <f>SUM(D21:H21)</f>
        <v>0</v>
      </c>
      <c r="J21" s="233"/>
    </row>
    <row r="22" spans="1:10" ht="21" customHeight="1" hidden="1">
      <c r="A22" s="232" t="s">
        <v>557</v>
      </c>
      <c r="B22" s="232"/>
      <c r="C22" s="232"/>
      <c r="D22" s="243">
        <v>0</v>
      </c>
      <c r="E22" s="243">
        <v>0</v>
      </c>
      <c r="F22" s="243">
        <v>0</v>
      </c>
      <c r="G22" s="243">
        <v>0</v>
      </c>
      <c r="H22" s="243">
        <v>0</v>
      </c>
      <c r="I22" s="243">
        <f>SUM(D22:H22)</f>
        <v>0</v>
      </c>
      <c r="J22" s="233"/>
    </row>
    <row r="23" spans="1:10" ht="21" customHeight="1" hidden="1">
      <c r="A23" s="232" t="s">
        <v>551</v>
      </c>
      <c r="B23" s="232"/>
      <c r="C23" s="232"/>
      <c r="D23" s="242">
        <f>SUM(D20:D22)</f>
        <v>0</v>
      </c>
      <c r="E23" s="242">
        <f>SUM(E20:E22)</f>
        <v>0</v>
      </c>
      <c r="F23" s="242">
        <f>SUM(F20:F22)</f>
        <v>0</v>
      </c>
      <c r="G23" s="242">
        <f>SUM(G20:G22)</f>
        <v>0</v>
      </c>
      <c r="H23" s="242">
        <f>SUM(H20:H22)</f>
        <v>0</v>
      </c>
      <c r="I23" s="242">
        <f>SUM(D23:H23)</f>
        <v>0</v>
      </c>
      <c r="J23" s="233"/>
    </row>
    <row r="24" spans="1:10" ht="26.25" customHeight="1">
      <c r="A24" s="232" t="s">
        <v>558</v>
      </c>
      <c r="B24" s="232"/>
      <c r="C24" s="232"/>
      <c r="D24" s="243"/>
      <c r="E24" s="243"/>
      <c r="F24" s="243"/>
      <c r="G24" s="243"/>
      <c r="H24" s="243"/>
      <c r="I24" s="244"/>
      <c r="J24" s="233"/>
    </row>
    <row r="25" spans="1:10" ht="26.25" customHeight="1" thickBot="1">
      <c r="A25" s="232" t="s">
        <v>22</v>
      </c>
      <c r="B25" s="232"/>
      <c r="C25" s="247">
        <f aca="true" t="shared" si="2" ref="C25:I25">SUM(C9-C15-C20)</f>
        <v>240098748.64000002</v>
      </c>
      <c r="D25" s="247">
        <f t="shared" si="2"/>
        <v>457611892.9099999</v>
      </c>
      <c r="E25" s="247">
        <f t="shared" si="2"/>
        <v>48758106.56</v>
      </c>
      <c r="F25" s="247">
        <f t="shared" si="2"/>
        <v>12181259.409999996</v>
      </c>
      <c r="G25" s="247">
        <f t="shared" si="2"/>
        <v>34205970.77999997</v>
      </c>
      <c r="H25" s="247">
        <f t="shared" si="2"/>
        <v>135804353.45</v>
      </c>
      <c r="I25" s="247">
        <f t="shared" si="2"/>
        <v>928660331.7499998</v>
      </c>
      <c r="J25" s="233"/>
    </row>
    <row r="26" spans="1:10" ht="26.25" customHeight="1" thickBot="1" thickTop="1">
      <c r="A26" s="42" t="s">
        <v>754</v>
      </c>
      <c r="B26" s="232"/>
      <c r="C26" s="247">
        <f aca="true" t="shared" si="3" ref="C26:I26">C13-C18-C23</f>
        <v>240344032.07000002</v>
      </c>
      <c r="D26" s="247">
        <f t="shared" si="3"/>
        <v>577072107.16</v>
      </c>
      <c r="E26" s="247">
        <f t="shared" si="3"/>
        <v>46830824.10000001</v>
      </c>
      <c r="F26" s="247">
        <f t="shared" si="3"/>
        <v>19460675.520000003</v>
      </c>
      <c r="G26" s="247">
        <f t="shared" si="3"/>
        <v>36155211.94999993</v>
      </c>
      <c r="H26" s="247">
        <f t="shared" si="3"/>
        <v>53590856.75999998</v>
      </c>
      <c r="I26" s="247">
        <f t="shared" si="3"/>
        <v>973453707.5599997</v>
      </c>
      <c r="J26" s="233"/>
    </row>
    <row r="27" spans="1:10" ht="12.75" customHeight="1" thickTop="1">
      <c r="A27" s="232"/>
      <c r="B27" s="232"/>
      <c r="C27" s="232"/>
      <c r="D27" s="248"/>
      <c r="E27" s="248"/>
      <c r="F27" s="248"/>
      <c r="G27" s="248"/>
      <c r="H27" s="248"/>
      <c r="I27" s="291"/>
      <c r="J27" s="233"/>
    </row>
    <row r="28" spans="1:10" ht="23.25">
      <c r="A28" s="232" t="s">
        <v>755</v>
      </c>
      <c r="B28" s="232"/>
      <c r="C28" s="232"/>
      <c r="D28" s="248"/>
      <c r="E28" s="248"/>
      <c r="F28" s="248"/>
      <c r="G28" s="248"/>
      <c r="H28" s="248"/>
      <c r="I28" s="291"/>
      <c r="J28" s="233"/>
    </row>
    <row r="29" spans="1:10" ht="23.25">
      <c r="A29" s="232" t="s">
        <v>854</v>
      </c>
      <c r="B29" s="232"/>
      <c r="C29" s="232"/>
      <c r="D29" s="248"/>
      <c r="E29" s="248"/>
      <c r="F29" s="248"/>
      <c r="G29" s="248"/>
      <c r="H29" s="248"/>
      <c r="I29" s="291"/>
      <c r="J29" s="233"/>
    </row>
    <row r="30" spans="1:10" ht="26.25" customHeight="1">
      <c r="A30" s="234"/>
      <c r="B30" s="590"/>
      <c r="C30" s="232"/>
      <c r="D30" s="248"/>
      <c r="E30" s="248"/>
      <c r="F30" s="248"/>
      <c r="G30" s="248"/>
      <c r="H30" s="248"/>
      <c r="I30" s="248"/>
      <c r="J30" s="233"/>
    </row>
    <row r="31" spans="1:10" ht="26.25" customHeight="1">
      <c r="A31" s="646"/>
      <c r="B31" s="590"/>
      <c r="C31" s="232"/>
      <c r="D31" s="248"/>
      <c r="E31" s="248"/>
      <c r="F31" s="248"/>
      <c r="G31" s="248"/>
      <c r="H31" s="248"/>
      <c r="I31" s="248"/>
      <c r="J31" s="233"/>
    </row>
    <row r="32" spans="1:10" ht="24" customHeight="1">
      <c r="A32" s="646"/>
      <c r="B32" s="590"/>
      <c r="C32" s="232"/>
      <c r="D32" s="248"/>
      <c r="E32" s="248"/>
      <c r="F32" s="248"/>
      <c r="G32" s="248"/>
      <c r="H32" s="248"/>
      <c r="I32" s="248"/>
      <c r="J32" s="233"/>
    </row>
    <row r="33" spans="1:2" ht="24.75" customHeight="1">
      <c r="A33" s="234"/>
      <c r="B33" s="590"/>
    </row>
  </sheetData>
  <sheetProtection/>
  <printOptions/>
  <pageMargins left="0.9448818897637796" right="0" top="0.42" bottom="0.29" header="0.11811023622047245" footer="0.1181102362204724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M84"/>
  <sheetViews>
    <sheetView view="pageBreakPreview" zoomScale="80" zoomScaleSheetLayoutView="80" zoomScalePageLayoutView="0" workbookViewId="0" topLeftCell="A67">
      <selection activeCell="L77" sqref="L77"/>
    </sheetView>
  </sheetViews>
  <sheetFormatPr defaultColWidth="9.140625" defaultRowHeight="25.5" customHeight="1"/>
  <cols>
    <col min="1" max="1" width="17.7109375" style="347" customWidth="1"/>
    <col min="2" max="2" width="18.00390625" style="347" customWidth="1"/>
    <col min="3" max="3" width="2.57421875" style="347" customWidth="1"/>
    <col min="4" max="4" width="16.140625" style="347" customWidth="1"/>
    <col min="5" max="5" width="2.7109375" style="347" customWidth="1"/>
    <col min="6" max="6" width="16.57421875" style="347" bestFit="1" customWidth="1"/>
    <col min="7" max="7" width="2.7109375" style="347" customWidth="1"/>
    <col min="8" max="8" width="15.57421875" style="347" bestFit="1" customWidth="1"/>
    <col min="9" max="9" width="2.7109375" style="347" customWidth="1"/>
    <col min="10" max="10" width="19.8515625" style="347" customWidth="1"/>
    <col min="11" max="11" width="2.7109375" style="347" customWidth="1"/>
    <col min="12" max="12" width="20.140625" style="347" customWidth="1"/>
    <col min="13" max="13" width="6.00390625" style="347" customWidth="1"/>
    <col min="14" max="16384" width="9.140625" style="347" customWidth="1"/>
  </cols>
  <sheetData>
    <row r="1" spans="1:12" ht="24" customHeight="1">
      <c r="A1" s="348" t="s">
        <v>223</v>
      </c>
      <c r="B1" s="349"/>
      <c r="C1" s="349"/>
      <c r="D1" s="349"/>
      <c r="E1" s="349"/>
      <c r="F1" s="349"/>
      <c r="G1" s="349"/>
      <c r="H1" s="349"/>
      <c r="I1" s="349"/>
      <c r="J1" s="349"/>
      <c r="K1" s="349"/>
      <c r="L1" s="349"/>
    </row>
    <row r="2" spans="1:12" ht="24" customHeight="1">
      <c r="A2" s="348"/>
      <c r="B2" s="349"/>
      <c r="C2" s="349"/>
      <c r="D2" s="349"/>
      <c r="E2" s="349"/>
      <c r="F2" s="349"/>
      <c r="G2" s="349"/>
      <c r="H2" s="349"/>
      <c r="I2" s="349"/>
      <c r="J2" s="349"/>
      <c r="K2" s="349"/>
      <c r="L2" s="349"/>
    </row>
    <row r="3" spans="1:11" ht="24" customHeight="1">
      <c r="A3" s="350" t="s">
        <v>756</v>
      </c>
      <c r="B3" s="346"/>
      <c r="C3" s="346"/>
      <c r="D3" s="351"/>
      <c r="E3" s="351"/>
      <c r="F3" s="346"/>
      <c r="G3" s="346"/>
      <c r="H3" s="346"/>
      <c r="I3" s="346"/>
      <c r="J3" s="346"/>
      <c r="K3" s="346"/>
    </row>
    <row r="4" spans="1:3" ht="24" customHeight="1">
      <c r="A4" s="345" t="s">
        <v>834</v>
      </c>
      <c r="B4" s="346"/>
      <c r="C4" s="346"/>
    </row>
    <row r="5" spans="1:12" ht="24" customHeight="1">
      <c r="A5" s="293"/>
      <c r="B5" s="294"/>
      <c r="C5" s="294"/>
      <c r="D5" s="294"/>
      <c r="E5" s="294"/>
      <c r="F5" s="294"/>
      <c r="G5" s="294"/>
      <c r="H5" s="292"/>
      <c r="I5" s="292"/>
      <c r="J5" s="292"/>
      <c r="K5" s="292"/>
      <c r="L5" s="296" t="s">
        <v>412</v>
      </c>
    </row>
    <row r="6" spans="1:12" ht="24" customHeight="1">
      <c r="A6" s="292"/>
      <c r="B6" s="297" t="s">
        <v>860</v>
      </c>
      <c r="C6" s="297"/>
      <c r="D6" s="297"/>
      <c r="E6" s="297"/>
      <c r="F6" s="297"/>
      <c r="G6" s="297"/>
      <c r="H6" s="297"/>
      <c r="I6" s="297"/>
      <c r="J6" s="297"/>
      <c r="K6" s="297"/>
      <c r="L6" s="297"/>
    </row>
    <row r="7" spans="1:12" ht="24" customHeight="1">
      <c r="A7" s="309"/>
      <c r="B7" s="310"/>
      <c r="C7" s="310"/>
      <c r="D7" s="299" t="s">
        <v>757</v>
      </c>
      <c r="E7" s="299"/>
      <c r="F7" s="311"/>
      <c r="G7" s="512"/>
      <c r="H7" s="310"/>
      <c r="I7" s="310"/>
      <c r="J7" s="299" t="s">
        <v>19</v>
      </c>
      <c r="K7" s="299"/>
      <c r="L7" s="311"/>
    </row>
    <row r="8" spans="1:12" ht="24" customHeight="1">
      <c r="A8" s="292"/>
      <c r="B8" s="312" t="s">
        <v>141</v>
      </c>
      <c r="C8" s="312"/>
      <c r="D8" s="312" t="s">
        <v>142</v>
      </c>
      <c r="E8" s="647"/>
      <c r="F8" s="354" t="s">
        <v>367</v>
      </c>
      <c r="G8" s="513"/>
      <c r="H8" s="312" t="s">
        <v>141</v>
      </c>
      <c r="I8" s="312"/>
      <c r="J8" s="312" t="s">
        <v>142</v>
      </c>
      <c r="K8" s="647"/>
      <c r="L8" s="354" t="s">
        <v>367</v>
      </c>
    </row>
    <row r="9" spans="1:12" ht="24" customHeight="1">
      <c r="A9" s="292" t="s">
        <v>143</v>
      </c>
      <c r="B9" s="313">
        <v>64565160.44</v>
      </c>
      <c r="C9" s="313"/>
      <c r="D9" s="313">
        <v>12641516.27</v>
      </c>
      <c r="E9" s="313"/>
      <c r="F9" s="465">
        <v>77206676.71</v>
      </c>
      <c r="G9" s="466"/>
      <c r="H9" s="313">
        <v>64565160.44</v>
      </c>
      <c r="I9" s="313"/>
      <c r="J9" s="313">
        <v>12641516.27</v>
      </c>
      <c r="K9" s="313"/>
      <c r="L9" s="313">
        <v>77206676.71</v>
      </c>
    </row>
    <row r="10" spans="1:12" ht="24" customHeight="1">
      <c r="A10" s="292" t="s">
        <v>144</v>
      </c>
      <c r="B10" s="352">
        <v>258132355.87</v>
      </c>
      <c r="C10" s="352"/>
      <c r="D10" s="352">
        <v>3766012.26</v>
      </c>
      <c r="E10" s="352"/>
      <c r="F10" s="466">
        <v>261898368.13</v>
      </c>
      <c r="G10" s="466"/>
      <c r="H10" s="352">
        <v>257637854.82</v>
      </c>
      <c r="I10" s="352"/>
      <c r="J10" s="352">
        <v>2912144.09</v>
      </c>
      <c r="K10" s="352"/>
      <c r="L10" s="352">
        <v>260549998.91</v>
      </c>
    </row>
    <row r="11" spans="1:12" ht="24" customHeight="1">
      <c r="A11" s="292" t="s">
        <v>145</v>
      </c>
      <c r="B11" s="352">
        <v>4028000</v>
      </c>
      <c r="C11" s="352"/>
      <c r="D11" s="352">
        <v>0</v>
      </c>
      <c r="E11" s="352"/>
      <c r="F11" s="466">
        <v>4028000</v>
      </c>
      <c r="G11" s="466"/>
      <c r="H11" s="352">
        <v>4028000</v>
      </c>
      <c r="I11" s="352"/>
      <c r="J11" s="352">
        <v>0</v>
      </c>
      <c r="K11" s="352"/>
      <c r="L11" s="352">
        <v>4028000</v>
      </c>
    </row>
    <row r="12" spans="1:12" ht="24" customHeight="1">
      <c r="A12" s="292" t="s">
        <v>146</v>
      </c>
      <c r="B12" s="352">
        <v>2825500</v>
      </c>
      <c r="C12" s="352"/>
      <c r="D12" s="352">
        <v>0</v>
      </c>
      <c r="E12" s="352"/>
      <c r="F12" s="466">
        <v>2825500</v>
      </c>
      <c r="G12" s="466"/>
      <c r="H12" s="352">
        <v>2825500</v>
      </c>
      <c r="I12" s="352"/>
      <c r="J12" s="352">
        <v>0</v>
      </c>
      <c r="K12" s="352"/>
      <c r="L12" s="352">
        <v>2825500</v>
      </c>
    </row>
    <row r="13" spans="1:12" ht="24" customHeight="1">
      <c r="A13" s="292" t="s">
        <v>72</v>
      </c>
      <c r="B13" s="315">
        <v>5550000</v>
      </c>
      <c r="C13" s="352"/>
      <c r="D13" s="315">
        <v>3993125.78</v>
      </c>
      <c r="E13" s="352"/>
      <c r="F13" s="467">
        <v>9543125.78</v>
      </c>
      <c r="G13" s="466"/>
      <c r="H13" s="315">
        <v>5550000</v>
      </c>
      <c r="I13" s="352"/>
      <c r="J13" s="315">
        <v>3993125.78</v>
      </c>
      <c r="K13" s="352"/>
      <c r="L13" s="315">
        <v>9543125.78</v>
      </c>
    </row>
    <row r="14" spans="1:12" ht="24" customHeight="1">
      <c r="A14" s="292" t="s">
        <v>147</v>
      </c>
      <c r="B14" s="466">
        <f>SUM(B9:B13)</f>
        <v>335101016.31</v>
      </c>
      <c r="C14" s="466"/>
      <c r="D14" s="466">
        <f aca="true" t="shared" si="0" ref="D14:L14">SUM(D9:D13)</f>
        <v>20400654.31</v>
      </c>
      <c r="E14" s="466"/>
      <c r="F14" s="466">
        <f>SUM(F9:F13)</f>
        <v>355501670.61999995</v>
      </c>
      <c r="G14" s="466"/>
      <c r="H14" s="314">
        <f t="shared" si="0"/>
        <v>334606515.26</v>
      </c>
      <c r="I14" s="314"/>
      <c r="J14" s="314">
        <f t="shared" si="0"/>
        <v>19546786.14</v>
      </c>
      <c r="K14" s="314"/>
      <c r="L14" s="352">
        <f t="shared" si="0"/>
        <v>354153301.4</v>
      </c>
    </row>
    <row r="15" spans="1:12" ht="24" customHeight="1">
      <c r="A15" s="292" t="s">
        <v>77</v>
      </c>
      <c r="B15" s="468"/>
      <c r="C15" s="468"/>
      <c r="D15" s="468"/>
      <c r="E15" s="468"/>
      <c r="F15" s="316">
        <v>-5805140.73</v>
      </c>
      <c r="G15" s="316"/>
      <c r="H15" s="314"/>
      <c r="I15" s="314"/>
      <c r="J15" s="314"/>
      <c r="K15" s="314"/>
      <c r="L15" s="316">
        <v>-5805140.73</v>
      </c>
    </row>
    <row r="16" spans="1:12" ht="24" customHeight="1" thickBot="1">
      <c r="A16" s="292" t="s">
        <v>148</v>
      </c>
      <c r="B16" s="468"/>
      <c r="C16" s="468"/>
      <c r="D16" s="468"/>
      <c r="E16" s="468"/>
      <c r="F16" s="469">
        <f>SUM(F14:F15)</f>
        <v>349696529.8899999</v>
      </c>
      <c r="G16" s="466"/>
      <c r="H16" s="314"/>
      <c r="I16" s="314"/>
      <c r="J16" s="314"/>
      <c r="K16" s="314"/>
      <c r="L16" s="317">
        <f>SUM(L14:L15)</f>
        <v>348348160.66999996</v>
      </c>
    </row>
    <row r="17" spans="1:12" ht="24" customHeight="1" thickTop="1">
      <c r="A17" s="292" t="s">
        <v>54</v>
      </c>
      <c r="B17" s="468"/>
      <c r="C17" s="468"/>
      <c r="D17" s="468"/>
      <c r="E17" s="468"/>
      <c r="F17" s="466"/>
      <c r="G17" s="466"/>
      <c r="H17" s="314"/>
      <c r="I17" s="314"/>
      <c r="J17" s="314"/>
      <c r="K17" s="314"/>
      <c r="L17" s="352"/>
    </row>
    <row r="18" spans="1:12" ht="24" customHeight="1">
      <c r="A18" s="292" t="s">
        <v>55</v>
      </c>
      <c r="B18" s="468"/>
      <c r="C18" s="468"/>
      <c r="D18" s="468"/>
      <c r="E18" s="468"/>
      <c r="F18" s="466"/>
      <c r="G18" s="466"/>
      <c r="H18" s="314"/>
      <c r="I18" s="314"/>
      <c r="J18" s="314"/>
      <c r="K18" s="314"/>
      <c r="L18" s="352"/>
    </row>
    <row r="19" spans="1:11" ht="24" customHeight="1">
      <c r="A19" s="345" t="s">
        <v>835</v>
      </c>
      <c r="B19" s="346"/>
      <c r="C19" s="346"/>
      <c r="D19" s="346"/>
      <c r="E19" s="346"/>
      <c r="F19" s="346"/>
      <c r="G19" s="346"/>
      <c r="H19" s="346"/>
      <c r="I19" s="346"/>
      <c r="J19" s="346"/>
      <c r="K19" s="346"/>
    </row>
    <row r="20" spans="1:12" ht="24" customHeight="1">
      <c r="A20" s="345"/>
      <c r="B20" s="346"/>
      <c r="C20" s="346"/>
      <c r="D20" s="346"/>
      <c r="E20" s="346"/>
      <c r="F20" s="346"/>
      <c r="G20" s="346"/>
      <c r="H20" s="346"/>
      <c r="I20" s="346"/>
      <c r="J20" s="346"/>
      <c r="K20" s="346"/>
      <c r="L20" s="296" t="s">
        <v>412</v>
      </c>
    </row>
    <row r="21" spans="1:12" ht="24" customHeight="1">
      <c r="A21" s="346"/>
      <c r="B21" s="346"/>
      <c r="C21" s="346"/>
      <c r="D21" s="660"/>
      <c r="E21" s="660"/>
      <c r="F21" s="297" t="s">
        <v>860</v>
      </c>
      <c r="G21" s="319"/>
      <c r="H21" s="319"/>
      <c r="I21" s="319"/>
      <c r="J21" s="319"/>
      <c r="K21" s="319"/>
      <c r="L21" s="319"/>
    </row>
    <row r="22" spans="1:12" ht="24" customHeight="1">
      <c r="A22" s="353"/>
      <c r="B22" s="353"/>
      <c r="C22" s="353"/>
      <c r="F22" s="354" t="s">
        <v>152</v>
      </c>
      <c r="G22" s="354"/>
      <c r="H22" s="354" t="s">
        <v>413</v>
      </c>
      <c r="I22" s="354"/>
      <c r="J22" s="354" t="s">
        <v>154</v>
      </c>
      <c r="K22" s="354"/>
      <c r="L22" s="354" t="s">
        <v>367</v>
      </c>
    </row>
    <row r="23" spans="1:12" ht="24" customHeight="1">
      <c r="A23" s="353"/>
      <c r="B23" s="353"/>
      <c r="C23" s="353"/>
      <c r="F23" s="355" t="s">
        <v>153</v>
      </c>
      <c r="G23" s="355"/>
      <c r="H23" s="355"/>
      <c r="I23" s="355"/>
      <c r="J23" s="355" t="s">
        <v>179</v>
      </c>
      <c r="K23" s="355"/>
      <c r="L23" s="355"/>
    </row>
    <row r="24" spans="1:12" ht="24" customHeight="1">
      <c r="A24" s="346" t="s">
        <v>171</v>
      </c>
      <c r="B24" s="346"/>
      <c r="C24" s="346"/>
      <c r="F24" s="356"/>
      <c r="G24" s="648"/>
      <c r="H24" s="356"/>
      <c r="I24" s="356"/>
      <c r="J24" s="356"/>
      <c r="K24" s="356"/>
      <c r="L24" s="346"/>
    </row>
    <row r="25" spans="1:12" ht="24" customHeight="1">
      <c r="A25" s="346" t="s">
        <v>22</v>
      </c>
      <c r="B25" s="346"/>
      <c r="C25" s="346"/>
      <c r="F25" s="357">
        <v>720800141.3100001</v>
      </c>
      <c r="G25" s="358"/>
      <c r="H25" s="358">
        <v>301084243.41999996</v>
      </c>
      <c r="I25" s="357"/>
      <c r="J25" s="358">
        <v>23220052.66</v>
      </c>
      <c r="K25" s="358"/>
      <c r="L25" s="357">
        <v>1045104437.39</v>
      </c>
    </row>
    <row r="26" spans="1:12" ht="24" customHeight="1">
      <c r="A26" s="346" t="s">
        <v>149</v>
      </c>
      <c r="B26" s="346"/>
      <c r="C26" s="346"/>
      <c r="F26" s="358">
        <v>19649928</v>
      </c>
      <c r="G26" s="358"/>
      <c r="H26" s="358">
        <v>2534740.12</v>
      </c>
      <c r="I26" s="358"/>
      <c r="J26" s="358">
        <v>61872769.63</v>
      </c>
      <c r="K26" s="358"/>
      <c r="L26" s="357">
        <v>84057437.75</v>
      </c>
    </row>
    <row r="27" spans="1:12" ht="24" customHeight="1">
      <c r="A27" s="359" t="s">
        <v>150</v>
      </c>
      <c r="B27" s="359"/>
      <c r="C27" s="359"/>
      <c r="F27" s="358">
        <v>4194172.78</v>
      </c>
      <c r="G27" s="358"/>
      <c r="H27" s="358">
        <v>0</v>
      </c>
      <c r="I27" s="357"/>
      <c r="J27" s="358">
        <v>39952.82</v>
      </c>
      <c r="K27" s="358"/>
      <c r="L27" s="357">
        <f>4194172.78+39952.82</f>
        <v>4234125.6</v>
      </c>
    </row>
    <row r="28" spans="1:12" ht="24" customHeight="1">
      <c r="A28" s="346" t="s">
        <v>754</v>
      </c>
      <c r="B28" s="346"/>
      <c r="C28" s="346"/>
      <c r="F28" s="361">
        <f>SUM(F25:F27)</f>
        <v>744644242.09</v>
      </c>
      <c r="G28" s="365"/>
      <c r="H28" s="361">
        <f>SUM(H25:H27)</f>
        <v>303618983.53999996</v>
      </c>
      <c r="I28" s="365"/>
      <c r="J28" s="361">
        <f>SUM(J25:J27)</f>
        <v>85132775.11</v>
      </c>
      <c r="K28" s="365"/>
      <c r="L28" s="361">
        <f>SUM(L25:L27)</f>
        <v>1133396000.7399998</v>
      </c>
    </row>
    <row r="29" spans="1:12" ht="24" customHeight="1">
      <c r="A29" s="346" t="s">
        <v>552</v>
      </c>
      <c r="B29" s="346"/>
      <c r="C29" s="346"/>
      <c r="F29" s="362"/>
      <c r="G29" s="365"/>
      <c r="H29" s="362"/>
      <c r="I29" s="365"/>
      <c r="J29" s="362"/>
      <c r="K29" s="365"/>
      <c r="L29" s="363"/>
    </row>
    <row r="30" spans="1:12" ht="24" customHeight="1">
      <c r="A30" s="346" t="s">
        <v>22</v>
      </c>
      <c r="B30" s="346"/>
      <c r="C30" s="346"/>
      <c r="F30" s="358">
        <v>0</v>
      </c>
      <c r="G30" s="358"/>
      <c r="H30" s="358">
        <v>163268362.91000003</v>
      </c>
      <c r="I30" s="358"/>
      <c r="J30" s="358">
        <v>0</v>
      </c>
      <c r="K30" s="358"/>
      <c r="L30" s="358">
        <v>163268362.91000003</v>
      </c>
    </row>
    <row r="31" spans="1:12" ht="24" customHeight="1">
      <c r="A31" s="360" t="s">
        <v>180</v>
      </c>
      <c r="B31" s="346"/>
      <c r="C31" s="346"/>
      <c r="F31" s="358">
        <v>0</v>
      </c>
      <c r="G31" s="358"/>
      <c r="H31" s="358">
        <v>2537244.3</v>
      </c>
      <c r="I31" s="358"/>
      <c r="J31" s="358">
        <v>0</v>
      </c>
      <c r="K31" s="358"/>
      <c r="L31" s="358">
        <v>2537244.3</v>
      </c>
    </row>
    <row r="32" spans="1:12" ht="24" customHeight="1">
      <c r="A32" s="360" t="s">
        <v>151</v>
      </c>
      <c r="B32" s="346"/>
      <c r="C32" s="346"/>
      <c r="F32" s="522">
        <v>342493.39</v>
      </c>
      <c r="G32" s="358"/>
      <c r="H32" s="522">
        <v>0</v>
      </c>
      <c r="I32" s="358"/>
      <c r="J32" s="522">
        <v>0</v>
      </c>
      <c r="K32" s="358"/>
      <c r="L32" s="358">
        <v>342493.39</v>
      </c>
    </row>
    <row r="33" spans="1:12" ht="24" customHeight="1">
      <c r="A33" s="346" t="s">
        <v>758</v>
      </c>
      <c r="B33" s="346"/>
      <c r="C33" s="346"/>
      <c r="F33" s="361">
        <f>SUM(F30:F32)</f>
        <v>342493.39</v>
      </c>
      <c r="G33" s="649"/>
      <c r="H33" s="361">
        <f>SUM(H30:H32)</f>
        <v>165805607.21000004</v>
      </c>
      <c r="I33" s="649"/>
      <c r="J33" s="361">
        <f>SUM(J30:J32)</f>
        <v>0</v>
      </c>
      <c r="K33" s="365"/>
      <c r="L33" s="361">
        <f>SUM(L30:L32)</f>
        <v>166148100.60000002</v>
      </c>
    </row>
    <row r="34" spans="1:12" ht="24" customHeight="1">
      <c r="A34" s="346" t="s">
        <v>78</v>
      </c>
      <c r="B34" s="346"/>
      <c r="C34" s="346"/>
      <c r="F34" s="362"/>
      <c r="G34" s="365"/>
      <c r="H34" s="362"/>
      <c r="I34" s="365"/>
      <c r="J34" s="362"/>
      <c r="K34" s="365"/>
      <c r="L34" s="363"/>
    </row>
    <row r="35" spans="1:12" ht="24" customHeight="1">
      <c r="A35" s="346" t="s">
        <v>22</v>
      </c>
      <c r="B35" s="346"/>
      <c r="C35" s="346"/>
      <c r="F35" s="358">
        <v>116049065.7</v>
      </c>
      <c r="G35" s="358"/>
      <c r="H35" s="358">
        <v>0</v>
      </c>
      <c r="I35" s="358"/>
      <c r="J35" s="358">
        <v>0</v>
      </c>
      <c r="K35" s="358"/>
      <c r="L35" s="358">
        <v>116049065.7</v>
      </c>
    </row>
    <row r="36" spans="1:12" ht="24" customHeight="1">
      <c r="A36" s="346" t="s">
        <v>38</v>
      </c>
      <c r="B36" s="346"/>
      <c r="C36" s="346"/>
      <c r="F36" s="358">
        <v>0</v>
      </c>
      <c r="G36" s="358"/>
      <c r="H36" s="358">
        <v>0</v>
      </c>
      <c r="I36" s="358"/>
      <c r="J36" s="358">
        <v>0</v>
      </c>
      <c r="K36" s="358"/>
      <c r="L36" s="358">
        <v>0</v>
      </c>
    </row>
    <row r="37" spans="1:12" ht="24" customHeight="1">
      <c r="A37" s="346" t="s">
        <v>754</v>
      </c>
      <c r="B37" s="346"/>
      <c r="C37" s="346"/>
      <c r="F37" s="361">
        <f>SUM(F35:F36)</f>
        <v>116049065.7</v>
      </c>
      <c r="G37" s="365"/>
      <c r="H37" s="361">
        <f>SUM(H35:H36)</f>
        <v>0</v>
      </c>
      <c r="I37" s="365"/>
      <c r="J37" s="361">
        <f>SUM(J35:J36)</f>
        <v>0</v>
      </c>
      <c r="K37" s="365"/>
      <c r="L37" s="361">
        <f>SUM(L35:L36)</f>
        <v>116049065.7</v>
      </c>
    </row>
    <row r="38" spans="1:12" ht="24" customHeight="1">
      <c r="A38" s="346" t="s">
        <v>94</v>
      </c>
      <c r="B38" s="346"/>
      <c r="C38" s="346"/>
      <c r="F38" s="362"/>
      <c r="G38" s="365"/>
      <c r="H38" s="362"/>
      <c r="I38" s="362"/>
      <c r="J38" s="362"/>
      <c r="K38" s="362"/>
      <c r="L38" s="363"/>
    </row>
    <row r="39" spans="1:12" ht="24" customHeight="1" thickBot="1">
      <c r="A39" s="346" t="s">
        <v>22</v>
      </c>
      <c r="B39" s="346"/>
      <c r="C39" s="346"/>
      <c r="F39" s="364">
        <f>SUM(F25-F30-F35)</f>
        <v>604751075.61</v>
      </c>
      <c r="G39" s="365"/>
      <c r="H39" s="364">
        <f>SUM(H25-H30-H35)</f>
        <v>137815880.50999993</v>
      </c>
      <c r="I39" s="365"/>
      <c r="J39" s="364">
        <f>SUM(J25-J30-J35)</f>
        <v>23220052.66</v>
      </c>
      <c r="K39" s="365"/>
      <c r="L39" s="364">
        <f>SUM(L25-L30-L35)</f>
        <v>765787008.78</v>
      </c>
    </row>
    <row r="40" spans="1:12" ht="24" customHeight="1" thickBot="1" thickTop="1">
      <c r="A40" s="346" t="s">
        <v>758</v>
      </c>
      <c r="B40" s="346"/>
      <c r="C40" s="346"/>
      <c r="F40" s="364">
        <f>F28-F33-F37</f>
        <v>628252683</v>
      </c>
      <c r="G40" s="365"/>
      <c r="H40" s="364">
        <f>H28-H33-H37</f>
        <v>137813376.32999992</v>
      </c>
      <c r="I40" s="365"/>
      <c r="J40" s="364">
        <f>J28-J33-J37</f>
        <v>85132775.11</v>
      </c>
      <c r="K40" s="365"/>
      <c r="L40" s="364">
        <f>L28-L33-L37</f>
        <v>851198834.4399997</v>
      </c>
    </row>
    <row r="41" spans="1:12" ht="24" customHeight="1" thickTop="1">
      <c r="A41" s="346"/>
      <c r="B41" s="346"/>
      <c r="C41" s="346"/>
      <c r="F41" s="365"/>
      <c r="G41" s="365"/>
      <c r="H41" s="365"/>
      <c r="I41" s="365"/>
      <c r="J41" s="365"/>
      <c r="K41" s="365"/>
      <c r="L41" s="365"/>
    </row>
    <row r="42" spans="1:12" ht="24" customHeight="1">
      <c r="A42" s="345" t="s">
        <v>814</v>
      </c>
      <c r="B42" s="346"/>
      <c r="C42" s="346"/>
      <c r="D42" s="374"/>
      <c r="E42" s="374"/>
      <c r="F42" s="365"/>
      <c r="G42" s="365"/>
      <c r="H42" s="365"/>
      <c r="I42" s="365"/>
      <c r="J42" s="365"/>
      <c r="K42" s="365"/>
      <c r="L42" s="365"/>
    </row>
    <row r="43" spans="1:11" ht="24" customHeight="1">
      <c r="A43" s="292" t="s">
        <v>57</v>
      </c>
      <c r="B43" s="346"/>
      <c r="C43" s="346"/>
      <c r="D43" s="345"/>
      <c r="E43" s="345"/>
      <c r="F43" s="345"/>
      <c r="G43" s="345"/>
      <c r="H43" s="345"/>
      <c r="I43" s="345"/>
      <c r="J43" s="366"/>
      <c r="K43" s="366"/>
    </row>
    <row r="44" spans="1:11" ht="24" customHeight="1">
      <c r="A44" s="346" t="s">
        <v>58</v>
      </c>
      <c r="B44" s="346"/>
      <c r="C44" s="346"/>
      <c r="D44" s="345"/>
      <c r="E44" s="345"/>
      <c r="F44" s="345"/>
      <c r="G44" s="345"/>
      <c r="H44" s="345"/>
      <c r="I44" s="345"/>
      <c r="J44" s="366"/>
      <c r="K44" s="366"/>
    </row>
    <row r="45" spans="1:11" ht="24" customHeight="1">
      <c r="A45" s="346"/>
      <c r="B45" s="346"/>
      <c r="C45" s="346"/>
      <c r="D45" s="345"/>
      <c r="E45" s="345"/>
      <c r="F45" s="345"/>
      <c r="G45" s="345"/>
      <c r="H45" s="345"/>
      <c r="I45" s="345"/>
      <c r="J45" s="366"/>
      <c r="K45" s="366"/>
    </row>
    <row r="46" spans="1:11" ht="24" customHeight="1">
      <c r="A46" s="346"/>
      <c r="B46" s="346"/>
      <c r="C46" s="346"/>
      <c r="D46" s="345"/>
      <c r="E46" s="345"/>
      <c r="F46" s="345"/>
      <c r="G46" s="345"/>
      <c r="H46" s="345"/>
      <c r="I46" s="345"/>
      <c r="J46" s="366"/>
      <c r="K46" s="366"/>
    </row>
    <row r="47" spans="1:11" ht="24" customHeight="1">
      <c r="A47" s="346"/>
      <c r="B47" s="346"/>
      <c r="C47" s="346"/>
      <c r="D47" s="345"/>
      <c r="E47" s="345"/>
      <c r="F47" s="345"/>
      <c r="G47" s="345"/>
      <c r="H47" s="345"/>
      <c r="I47" s="345"/>
      <c r="J47" s="366"/>
      <c r="K47" s="366"/>
    </row>
    <row r="48" spans="1:12" ht="27" customHeight="1">
      <c r="A48" s="348" t="s">
        <v>207</v>
      </c>
      <c r="B48" s="349"/>
      <c r="C48" s="349"/>
      <c r="D48" s="349"/>
      <c r="E48" s="349"/>
      <c r="F48" s="349"/>
      <c r="G48" s="349"/>
      <c r="H48" s="349"/>
      <c r="I48" s="349"/>
      <c r="J48" s="349"/>
      <c r="K48" s="349"/>
      <c r="L48" s="349"/>
    </row>
    <row r="49" spans="1:12" ht="27" customHeight="1">
      <c r="A49" s="319"/>
      <c r="B49" s="319"/>
      <c r="C49" s="319"/>
      <c r="D49" s="320"/>
      <c r="E49" s="320"/>
      <c r="F49" s="320"/>
      <c r="G49" s="320"/>
      <c r="H49" s="320"/>
      <c r="I49" s="320"/>
      <c r="J49" s="320"/>
      <c r="K49" s="320"/>
      <c r="L49" s="320"/>
    </row>
    <row r="50" spans="1:12" ht="27" customHeight="1">
      <c r="A50" s="350" t="s">
        <v>763</v>
      </c>
      <c r="B50" s="319"/>
      <c r="C50" s="319"/>
      <c r="D50" s="320"/>
      <c r="E50" s="320"/>
      <c r="F50" s="320"/>
      <c r="G50" s="320"/>
      <c r="H50" s="320"/>
      <c r="I50" s="320"/>
      <c r="J50" s="320"/>
      <c r="K50" s="320"/>
      <c r="L50" s="320"/>
    </row>
    <row r="51" spans="1:12" ht="27" customHeight="1">
      <c r="A51" s="367"/>
      <c r="B51" s="367"/>
      <c r="C51" s="367"/>
      <c r="D51" s="368"/>
      <c r="E51" s="368"/>
      <c r="F51" s="368"/>
      <c r="G51" s="368"/>
      <c r="H51" s="368"/>
      <c r="I51" s="368"/>
      <c r="J51" s="435" t="s">
        <v>174</v>
      </c>
      <c r="K51" s="435"/>
      <c r="L51" s="304"/>
    </row>
    <row r="52" spans="1:12" ht="27" customHeight="1">
      <c r="A52" s="367"/>
      <c r="B52" s="367"/>
      <c r="C52" s="367"/>
      <c r="D52" s="368"/>
      <c r="E52" s="368"/>
      <c r="F52" s="368"/>
      <c r="G52" s="368"/>
      <c r="H52" s="368"/>
      <c r="I52" s="368"/>
      <c r="J52" s="305" t="s">
        <v>836</v>
      </c>
      <c r="K52" s="305"/>
      <c r="L52" s="306"/>
    </row>
    <row r="53" spans="1:12" ht="27" customHeight="1">
      <c r="A53" s="367"/>
      <c r="B53" s="367"/>
      <c r="C53" s="367"/>
      <c r="D53" s="368"/>
      <c r="E53" s="368"/>
      <c r="F53" s="368"/>
      <c r="G53" s="368"/>
      <c r="H53" s="368"/>
      <c r="I53" s="368"/>
      <c r="J53" s="307" t="s">
        <v>757</v>
      </c>
      <c r="K53" s="307"/>
      <c r="L53" s="307" t="s">
        <v>19</v>
      </c>
    </row>
    <row r="54" spans="1:12" ht="27" customHeight="1">
      <c r="A54" s="298" t="s">
        <v>155</v>
      </c>
      <c r="B54" s="367"/>
      <c r="C54" s="367"/>
      <c r="D54" s="368"/>
      <c r="E54" s="368"/>
      <c r="F54" s="368"/>
      <c r="G54" s="368"/>
      <c r="H54" s="368"/>
      <c r="I54" s="368"/>
      <c r="J54" s="523">
        <v>349696529.8899999</v>
      </c>
      <c r="K54" s="523"/>
      <c r="L54" s="369">
        <v>348348160.66999996</v>
      </c>
    </row>
    <row r="55" spans="1:12" ht="27" customHeight="1">
      <c r="A55" s="298" t="s">
        <v>172</v>
      </c>
      <c r="B55" s="367"/>
      <c r="C55" s="367"/>
      <c r="D55" s="368"/>
      <c r="E55" s="368"/>
      <c r="F55" s="368"/>
      <c r="G55" s="368"/>
      <c r="H55" s="368"/>
      <c r="I55" s="368"/>
      <c r="J55" s="586">
        <v>851198834.4399997</v>
      </c>
      <c r="K55" s="623"/>
      <c r="L55" s="370">
        <v>765787008.78</v>
      </c>
    </row>
    <row r="56" spans="1:12" ht="27" customHeight="1" thickBot="1">
      <c r="A56" s="298" t="s">
        <v>156</v>
      </c>
      <c r="B56" s="371"/>
      <c r="C56" s="371"/>
      <c r="D56" s="372"/>
      <c r="E56" s="372"/>
      <c r="F56" s="372"/>
      <c r="G56" s="372"/>
      <c r="H56" s="372"/>
      <c r="I56" s="372"/>
      <c r="J56" s="470">
        <f>SUM(J54:J55)</f>
        <v>1200895364.3299997</v>
      </c>
      <c r="K56" s="624"/>
      <c r="L56" s="373">
        <f>SUM(L54:L55)</f>
        <v>1114135169.4499998</v>
      </c>
    </row>
    <row r="57" spans="1:12" ht="27" customHeight="1" thickTop="1">
      <c r="A57" s="319"/>
      <c r="B57" s="319"/>
      <c r="C57" s="319"/>
      <c r="D57" s="320"/>
      <c r="E57" s="320"/>
      <c r="F57" s="320"/>
      <c r="G57" s="320"/>
      <c r="H57" s="320"/>
      <c r="I57" s="320"/>
      <c r="J57" s="320"/>
      <c r="K57" s="320"/>
      <c r="L57" s="320"/>
    </row>
    <row r="58" spans="1:13" ht="27" customHeight="1">
      <c r="A58" s="298" t="s">
        <v>760</v>
      </c>
      <c r="B58" s="298"/>
      <c r="C58" s="298"/>
      <c r="D58" s="292"/>
      <c r="E58" s="292"/>
      <c r="F58" s="298"/>
      <c r="G58" s="298"/>
      <c r="H58" s="298"/>
      <c r="I58" s="298"/>
      <c r="J58" s="487"/>
      <c r="K58" s="487"/>
      <c r="L58" s="487"/>
      <c r="M58" s="374"/>
    </row>
    <row r="59" spans="1:13" ht="27" customHeight="1">
      <c r="A59" s="298" t="s">
        <v>761</v>
      </c>
      <c r="B59" s="298"/>
      <c r="C59" s="298"/>
      <c r="D59" s="298"/>
      <c r="E59" s="298"/>
      <c r="F59" s="298"/>
      <c r="G59" s="298"/>
      <c r="H59" s="298"/>
      <c r="I59" s="298"/>
      <c r="J59" s="298"/>
      <c r="K59" s="298"/>
      <c r="L59" s="298"/>
      <c r="M59" s="374"/>
    </row>
    <row r="60" spans="1:12" ht="27" customHeight="1">
      <c r="A60" s="298"/>
      <c r="B60" s="298"/>
      <c r="C60" s="298"/>
      <c r="D60" s="298"/>
      <c r="E60" s="298"/>
      <c r="F60" s="435"/>
      <c r="G60" s="435"/>
      <c r="H60" s="485"/>
      <c r="I60" s="485"/>
      <c r="J60" s="435" t="s">
        <v>174</v>
      </c>
      <c r="K60" s="435"/>
      <c r="L60" s="304"/>
    </row>
    <row r="61" spans="1:12" ht="27" customHeight="1">
      <c r="A61" s="298"/>
      <c r="B61" s="298"/>
      <c r="C61" s="298"/>
      <c r="D61" s="298"/>
      <c r="E61" s="298"/>
      <c r="F61" s="304"/>
      <c r="G61" s="304"/>
      <c r="H61" s="485"/>
      <c r="I61" s="485"/>
      <c r="J61" s="305" t="s">
        <v>836</v>
      </c>
      <c r="K61" s="305"/>
      <c r="L61" s="306"/>
    </row>
    <row r="62" spans="1:12" ht="27" customHeight="1">
      <c r="A62" s="292"/>
      <c r="B62" s="292"/>
      <c r="C62" s="292"/>
      <c r="D62" s="298"/>
      <c r="E62" s="298"/>
      <c r="F62" s="514"/>
      <c r="G62" s="514"/>
      <c r="H62" s="514"/>
      <c r="I62" s="514"/>
      <c r="J62" s="307" t="s">
        <v>757</v>
      </c>
      <c r="K62" s="307"/>
      <c r="L62" s="307" t="s">
        <v>869</v>
      </c>
    </row>
    <row r="63" spans="1:12" ht="27" customHeight="1">
      <c r="A63" s="298" t="s">
        <v>837</v>
      </c>
      <c r="B63" s="298"/>
      <c r="C63" s="298"/>
      <c r="D63" s="298"/>
      <c r="E63" s="298"/>
      <c r="F63" s="587"/>
      <c r="G63" s="587"/>
      <c r="H63" s="515"/>
      <c r="I63" s="515"/>
      <c r="J63" s="298"/>
      <c r="K63" s="298"/>
      <c r="L63" s="471"/>
    </row>
    <row r="64" spans="1:12" ht="27" customHeight="1">
      <c r="A64" s="298" t="s">
        <v>157</v>
      </c>
      <c r="B64" s="292"/>
      <c r="C64" s="292"/>
      <c r="D64" s="298"/>
      <c r="E64" s="298"/>
      <c r="F64" s="523"/>
      <c r="G64" s="524"/>
      <c r="H64" s="523"/>
      <c r="I64" s="524"/>
      <c r="J64" s="523">
        <v>24097040.93</v>
      </c>
      <c r="K64" s="523"/>
      <c r="L64" s="523">
        <v>23179857.47</v>
      </c>
    </row>
    <row r="65" spans="1:12" ht="27" customHeight="1">
      <c r="A65" s="487" t="s">
        <v>112</v>
      </c>
      <c r="B65" s="471"/>
      <c r="C65" s="471"/>
      <c r="D65" s="298"/>
      <c r="E65" s="298"/>
      <c r="F65" s="524"/>
      <c r="G65" s="524"/>
      <c r="H65" s="524"/>
      <c r="I65" s="524"/>
      <c r="J65" s="525">
        <v>15471995</v>
      </c>
      <c r="K65" s="524"/>
      <c r="L65" s="525">
        <v>16217685</v>
      </c>
    </row>
    <row r="66" spans="1:12" ht="27" customHeight="1" thickBot="1">
      <c r="A66" s="298" t="s">
        <v>838</v>
      </c>
      <c r="B66" s="298"/>
      <c r="C66" s="298"/>
      <c r="D66" s="298"/>
      <c r="E66" s="298"/>
      <c r="F66" s="516"/>
      <c r="G66" s="516"/>
      <c r="H66" s="516"/>
      <c r="I66" s="516"/>
      <c r="J66" s="486">
        <f>SUM(J64:J65)</f>
        <v>39569035.93</v>
      </c>
      <c r="K66" s="516"/>
      <c r="L66" s="486">
        <f>SUM(L64:L65)</f>
        <v>39397542.47</v>
      </c>
    </row>
    <row r="67" spans="1:12" ht="27" customHeight="1" thickTop="1">
      <c r="A67" s="298" t="s">
        <v>79</v>
      </c>
      <c r="B67" s="298"/>
      <c r="C67" s="298"/>
      <c r="D67" s="298"/>
      <c r="E67" s="298"/>
      <c r="F67" s="650"/>
      <c r="G67" s="650"/>
      <c r="H67" s="517"/>
      <c r="I67" s="517"/>
      <c r="J67" s="487"/>
      <c r="K67" s="487"/>
      <c r="L67" s="471"/>
    </row>
    <row r="68" spans="1:12" ht="27" customHeight="1">
      <c r="A68" s="298" t="s">
        <v>80</v>
      </c>
      <c r="B68" s="298"/>
      <c r="C68" s="298"/>
      <c r="D68" s="298"/>
      <c r="E68" s="298"/>
      <c r="F68" s="650"/>
      <c r="G68" s="650"/>
      <c r="H68" s="517"/>
      <c r="I68" s="517"/>
      <c r="J68" s="487"/>
      <c r="K68" s="487"/>
      <c r="L68" s="471"/>
    </row>
    <row r="69" spans="1:12" ht="27" customHeight="1">
      <c r="A69" s="298" t="s">
        <v>158</v>
      </c>
      <c r="B69" s="292"/>
      <c r="C69" s="292"/>
      <c r="D69" s="298"/>
      <c r="E69" s="298"/>
      <c r="F69" s="523"/>
      <c r="G69" s="524"/>
      <c r="H69" s="523"/>
      <c r="I69" s="524"/>
      <c r="J69" s="523">
        <v>15966676.08</v>
      </c>
      <c r="K69" s="523"/>
      <c r="L69" s="523">
        <v>12651611.700000001</v>
      </c>
    </row>
    <row r="70" spans="1:12" ht="27" customHeight="1">
      <c r="A70" s="298" t="s">
        <v>181</v>
      </c>
      <c r="B70" s="292"/>
      <c r="C70" s="292"/>
      <c r="D70" s="298"/>
      <c r="E70" s="298"/>
      <c r="F70" s="527"/>
      <c r="G70" s="527"/>
      <c r="H70" s="528"/>
      <c r="I70" s="528"/>
      <c r="J70" s="526">
        <v>2537244.3</v>
      </c>
      <c r="K70" s="527"/>
      <c r="L70" s="526">
        <v>2989616.31</v>
      </c>
    </row>
    <row r="71" spans="1:12" ht="27" customHeight="1" thickBot="1">
      <c r="A71" s="298" t="s">
        <v>81</v>
      </c>
      <c r="B71" s="298"/>
      <c r="C71" s="298"/>
      <c r="D71" s="294"/>
      <c r="E71" s="294"/>
      <c r="F71" s="518"/>
      <c r="G71" s="518"/>
      <c r="H71" s="518"/>
      <c r="I71" s="518"/>
      <c r="J71" s="488">
        <f>SUM(J69:J70)</f>
        <v>18503920.38</v>
      </c>
      <c r="K71" s="518"/>
      <c r="L71" s="488">
        <f>SUM(L69:L70)</f>
        <v>15641228.010000002</v>
      </c>
    </row>
    <row r="72" spans="6:8" ht="27" customHeight="1" thickTop="1">
      <c r="F72" s="515"/>
      <c r="G72" s="515"/>
      <c r="H72" s="515"/>
    </row>
    <row r="73" spans="1:12" s="292" customFormat="1" ht="27" customHeight="1">
      <c r="A73" s="293" t="s">
        <v>764</v>
      </c>
      <c r="B73" s="294"/>
      <c r="C73" s="294"/>
      <c r="D73" s="294"/>
      <c r="E73" s="294"/>
      <c r="F73" s="651"/>
      <c r="G73" s="651"/>
      <c r="H73" s="587"/>
      <c r="L73" s="295"/>
    </row>
    <row r="74" spans="1:12" s="292" customFormat="1" ht="27" customHeight="1">
      <c r="A74" s="293"/>
      <c r="B74" s="294"/>
      <c r="C74" s="294"/>
      <c r="D74" s="294"/>
      <c r="E74" s="294"/>
      <c r="F74" s="651"/>
      <c r="G74" s="651"/>
      <c r="H74" s="587"/>
      <c r="L74" s="296" t="s">
        <v>412</v>
      </c>
    </row>
    <row r="75" spans="2:13" s="292" customFormat="1" ht="27" customHeight="1">
      <c r="B75" s="435"/>
      <c r="C75" s="435"/>
      <c r="D75" s="435"/>
      <c r="E75" s="435"/>
      <c r="F75" s="435"/>
      <c r="G75" s="435"/>
      <c r="H75" s="435"/>
      <c r="I75" s="435"/>
      <c r="J75" s="435" t="s">
        <v>174</v>
      </c>
      <c r="K75" s="435"/>
      <c r="L75" s="304"/>
      <c r="M75" s="308"/>
    </row>
    <row r="76" spans="1:13" s="292" customFormat="1" ht="27" customHeight="1">
      <c r="A76" s="309"/>
      <c r="B76" s="621"/>
      <c r="C76" s="621"/>
      <c r="D76" s="514"/>
      <c r="E76" s="514"/>
      <c r="F76" s="512"/>
      <c r="G76" s="512"/>
      <c r="H76" s="621"/>
      <c r="I76" s="621"/>
      <c r="J76" s="305" t="s">
        <v>836</v>
      </c>
      <c r="K76" s="305"/>
      <c r="L76" s="306"/>
      <c r="M76" s="347"/>
    </row>
    <row r="77" spans="2:12" s="292" customFormat="1" ht="27" customHeight="1">
      <c r="B77" s="622"/>
      <c r="C77" s="622"/>
      <c r="D77" s="622"/>
      <c r="E77" s="622"/>
      <c r="F77" s="513"/>
      <c r="G77" s="513"/>
      <c r="H77" s="622"/>
      <c r="I77" s="622"/>
      <c r="J77" s="307" t="s">
        <v>757</v>
      </c>
      <c r="K77" s="307"/>
      <c r="L77" s="307" t="s">
        <v>19</v>
      </c>
    </row>
    <row r="78" spans="1:12" s="292" customFormat="1" ht="27" customHeight="1">
      <c r="A78" s="298" t="s">
        <v>56</v>
      </c>
      <c r="B78" s="523"/>
      <c r="C78" s="523"/>
      <c r="D78" s="523"/>
      <c r="E78" s="523"/>
      <c r="F78" s="466"/>
      <c r="G78" s="466"/>
      <c r="H78" s="352"/>
      <c r="I78" s="352"/>
      <c r="J78" s="523">
        <v>169731940.18</v>
      </c>
      <c r="K78" s="523"/>
      <c r="L78" s="369">
        <v>173926112.96</v>
      </c>
    </row>
    <row r="79" spans="1:12" s="292" customFormat="1" ht="27" customHeight="1">
      <c r="A79" s="298" t="s">
        <v>51</v>
      </c>
      <c r="B79" s="523"/>
      <c r="C79" s="523"/>
      <c r="D79" s="523"/>
      <c r="E79" s="523"/>
      <c r="F79" s="466"/>
      <c r="G79" s="466"/>
      <c r="H79" s="352"/>
      <c r="I79" s="352"/>
      <c r="J79" s="623">
        <v>63274181.35</v>
      </c>
      <c r="K79" s="623"/>
      <c r="L79" s="370">
        <v>63274181.35</v>
      </c>
    </row>
    <row r="80" spans="1:12" s="292" customFormat="1" ht="27" customHeight="1">
      <c r="A80" s="298" t="s">
        <v>52</v>
      </c>
      <c r="B80" s="352"/>
      <c r="C80" s="352"/>
      <c r="D80" s="352"/>
      <c r="E80" s="352"/>
      <c r="F80" s="466"/>
      <c r="G80" s="466"/>
      <c r="H80" s="352"/>
      <c r="I80" s="352"/>
      <c r="J80" s="624">
        <v>279401034.49</v>
      </c>
      <c r="K80" s="624"/>
      <c r="L80" s="625">
        <v>274436374.52</v>
      </c>
    </row>
    <row r="81" spans="1:12" s="292" customFormat="1" ht="27" customHeight="1" thickBot="1">
      <c r="A81" s="298" t="s">
        <v>53</v>
      </c>
      <c r="B81" s="466"/>
      <c r="C81" s="466"/>
      <c r="D81" s="466"/>
      <c r="E81" s="466"/>
      <c r="F81" s="466"/>
      <c r="G81" s="466"/>
      <c r="H81" s="352"/>
      <c r="I81" s="352"/>
      <c r="J81" s="317">
        <f>SUM(J78:J80)</f>
        <v>512407156.02</v>
      </c>
      <c r="K81" s="352"/>
      <c r="L81" s="317">
        <f>SUM(L78:L80)</f>
        <v>511636668.83</v>
      </c>
    </row>
    <row r="82" spans="2:12" s="587" customFormat="1" ht="27" customHeight="1" thickTop="1">
      <c r="B82" s="352"/>
      <c r="C82" s="352"/>
      <c r="D82" s="352"/>
      <c r="E82" s="352"/>
      <c r="F82" s="588"/>
      <c r="G82" s="588"/>
      <c r="H82" s="352"/>
      <c r="I82" s="352"/>
      <c r="J82" s="352"/>
      <c r="K82" s="352"/>
      <c r="L82" s="589"/>
    </row>
    <row r="83" spans="2:12" s="587" customFormat="1" ht="27" customHeight="1">
      <c r="B83" s="352"/>
      <c r="C83" s="352"/>
      <c r="D83" s="352"/>
      <c r="E83" s="352"/>
      <c r="F83" s="352"/>
      <c r="G83" s="352"/>
      <c r="H83" s="352"/>
      <c r="I83" s="352"/>
      <c r="J83" s="352"/>
      <c r="K83" s="352"/>
      <c r="L83" s="352"/>
    </row>
    <row r="84" spans="2:12" s="298" customFormat="1" ht="27" customHeight="1">
      <c r="B84" s="303"/>
      <c r="C84" s="303"/>
      <c r="D84" s="300"/>
      <c r="E84" s="300"/>
      <c r="F84" s="301"/>
      <c r="G84" s="301"/>
      <c r="H84" s="318"/>
      <c r="I84" s="318"/>
      <c r="J84" s="302"/>
      <c r="K84" s="302"/>
      <c r="L84" s="303"/>
    </row>
  </sheetData>
  <sheetProtection/>
  <printOptions/>
  <pageMargins left="0.3937007874015748" right="0.2755905511811024" top="0.5511811023622047" bottom="0" header="0.1968503937007874" footer="0"/>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dimension ref="A1:Y201"/>
  <sheetViews>
    <sheetView zoomScaleSheetLayoutView="90" zoomScalePageLayoutView="0" workbookViewId="0" topLeftCell="A190">
      <selection activeCell="G47" sqref="G47"/>
    </sheetView>
  </sheetViews>
  <sheetFormatPr defaultColWidth="9.140625" defaultRowHeight="25.5" customHeight="1"/>
  <cols>
    <col min="1" max="3" width="9.140625" style="61" customWidth="1"/>
    <col min="4" max="4" width="8.00390625" style="61" customWidth="1"/>
    <col min="5" max="5" width="16.8515625" style="61" customWidth="1"/>
    <col min="6" max="6" width="2.140625" style="61" customWidth="1"/>
    <col min="7" max="7" width="17.7109375" style="61" customWidth="1"/>
    <col min="8" max="8" width="2.28125" style="61" customWidth="1"/>
    <col min="9" max="9" width="17.28125" style="61" customWidth="1"/>
    <col min="10" max="10" width="2.28125" style="61" customWidth="1"/>
    <col min="11" max="11" width="16.7109375" style="61" customWidth="1"/>
    <col min="12" max="12" width="4.7109375" style="61" customWidth="1"/>
    <col min="13" max="13" width="2.140625" style="61" customWidth="1"/>
    <col min="14" max="16384" width="9.140625" style="61" customWidth="1"/>
  </cols>
  <sheetData>
    <row r="1" spans="1:11" ht="25.5" customHeight="1">
      <c r="A1" s="687" t="s">
        <v>208</v>
      </c>
      <c r="B1" s="687"/>
      <c r="C1" s="687"/>
      <c r="D1" s="687"/>
      <c r="E1" s="687"/>
      <c r="F1" s="687"/>
      <c r="G1" s="687"/>
      <c r="H1" s="687"/>
      <c r="I1" s="687"/>
      <c r="J1" s="687"/>
      <c r="K1" s="687"/>
    </row>
    <row r="3" spans="1:11" ht="25.5" customHeight="1">
      <c r="A3" s="97" t="s">
        <v>765</v>
      </c>
      <c r="B3" s="97"/>
      <c r="C3" s="97"/>
      <c r="D3" s="97"/>
      <c r="E3" s="97"/>
      <c r="F3" s="97"/>
      <c r="G3" s="97"/>
      <c r="H3" s="97"/>
      <c r="I3" s="97"/>
      <c r="J3" s="62"/>
      <c r="K3" s="62"/>
    </row>
    <row r="4" spans="1:11" ht="25.5" customHeight="1">
      <c r="A4" s="97"/>
      <c r="B4" s="97"/>
      <c r="C4" s="97"/>
      <c r="D4" s="97"/>
      <c r="E4" s="97"/>
      <c r="F4" s="97"/>
      <c r="G4" s="97"/>
      <c r="H4" s="97"/>
      <c r="I4" s="97"/>
      <c r="J4" s="62"/>
      <c r="K4" s="20" t="s">
        <v>224</v>
      </c>
    </row>
    <row r="5" spans="1:11" ht="25.5" customHeight="1">
      <c r="A5" s="97"/>
      <c r="B5" s="97"/>
      <c r="C5" s="97"/>
      <c r="D5" s="97"/>
      <c r="E5" s="97"/>
      <c r="F5" s="97"/>
      <c r="G5" s="63" t="s">
        <v>221</v>
      </c>
      <c r="H5" s="63"/>
      <c r="I5" s="63" t="s">
        <v>217</v>
      </c>
      <c r="J5" s="64"/>
      <c r="K5" s="65" t="s">
        <v>367</v>
      </c>
    </row>
    <row r="6" spans="1:11" ht="25.5" customHeight="1">
      <c r="A6" s="97"/>
      <c r="B6" s="60" t="s">
        <v>215</v>
      </c>
      <c r="C6" s="60"/>
      <c r="D6" s="97"/>
      <c r="E6" s="97"/>
      <c r="F6" s="97"/>
      <c r="G6" s="97"/>
      <c r="H6" s="97"/>
      <c r="I6" s="97"/>
      <c r="J6" s="62"/>
      <c r="K6" s="62"/>
    </row>
    <row r="7" spans="1:11" ht="25.5" customHeight="1">
      <c r="A7" s="97"/>
      <c r="B7" s="1" t="s">
        <v>20</v>
      </c>
      <c r="C7" s="1"/>
      <c r="D7" s="97"/>
      <c r="E7" s="97"/>
      <c r="F7" s="97"/>
      <c r="G7" s="529">
        <v>15774897.11</v>
      </c>
      <c r="H7" s="529"/>
      <c r="I7" s="529">
        <v>1440320.89</v>
      </c>
      <c r="J7" s="529"/>
      <c r="K7" s="529">
        <f>SUM(G7,I7)</f>
        <v>17215218</v>
      </c>
    </row>
    <row r="8" spans="1:11" ht="25.5" customHeight="1">
      <c r="A8" s="97"/>
      <c r="B8" s="1" t="s">
        <v>205</v>
      </c>
      <c r="C8" s="1"/>
      <c r="D8" s="97"/>
      <c r="E8" s="97"/>
      <c r="F8" s="97"/>
      <c r="G8" s="652">
        <v>119709.13</v>
      </c>
      <c r="H8" s="653"/>
      <c r="I8" s="652">
        <v>0</v>
      </c>
      <c r="J8" s="529"/>
      <c r="K8" s="529">
        <v>119709.13</v>
      </c>
    </row>
    <row r="9" spans="1:11" ht="25.5" customHeight="1">
      <c r="A9" s="97"/>
      <c r="B9" s="1" t="s">
        <v>603</v>
      </c>
      <c r="C9" s="1"/>
      <c r="D9" s="97"/>
      <c r="E9" s="97"/>
      <c r="F9" s="97"/>
      <c r="G9" s="530">
        <f>SUM(G7:G8)</f>
        <v>15894606.24</v>
      </c>
      <c r="H9" s="529"/>
      <c r="I9" s="530">
        <f>SUM(I7:I8)</f>
        <v>1440320.89</v>
      </c>
      <c r="J9" s="529"/>
      <c r="K9" s="530">
        <f>SUM(K7:K8)</f>
        <v>17334927.13</v>
      </c>
    </row>
    <row r="10" spans="1:11" ht="25.5" customHeight="1">
      <c r="A10" s="97"/>
      <c r="B10" s="1" t="s">
        <v>254</v>
      </c>
      <c r="C10" s="1"/>
      <c r="D10" s="97"/>
      <c r="E10" s="97"/>
      <c r="F10" s="97"/>
      <c r="G10" s="529"/>
      <c r="H10" s="529"/>
      <c r="I10" s="529"/>
      <c r="J10" s="529"/>
      <c r="K10" s="529"/>
    </row>
    <row r="11" spans="1:11" ht="25.5" customHeight="1">
      <c r="A11" s="97"/>
      <c r="B11" s="1" t="s">
        <v>20</v>
      </c>
      <c r="C11" s="1"/>
      <c r="D11" s="97"/>
      <c r="E11" s="97"/>
      <c r="F11" s="97"/>
      <c r="G11" s="473">
        <v>-14303449.83</v>
      </c>
      <c r="H11" s="529"/>
      <c r="I11" s="473">
        <v>-870040.34</v>
      </c>
      <c r="J11" s="529"/>
      <c r="K11" s="529">
        <f>SUM(G11,I11)</f>
        <v>-15173490.17</v>
      </c>
    </row>
    <row r="12" spans="1:11" ht="25.5" customHeight="1">
      <c r="A12" s="97"/>
      <c r="B12" s="1" t="s">
        <v>206</v>
      </c>
      <c r="C12" s="1"/>
      <c r="D12" s="97"/>
      <c r="E12" s="97"/>
      <c r="F12" s="97"/>
      <c r="G12" s="654">
        <v>-107877.37</v>
      </c>
      <c r="H12" s="654"/>
      <c r="I12" s="654">
        <v>-27988.41</v>
      </c>
      <c r="J12" s="529"/>
      <c r="K12" s="529">
        <v>-135865.78</v>
      </c>
    </row>
    <row r="13" spans="1:11" ht="25.5" customHeight="1">
      <c r="A13" s="97"/>
      <c r="B13" s="1" t="s">
        <v>603</v>
      </c>
      <c r="C13" s="1"/>
      <c r="D13" s="97"/>
      <c r="E13" s="97"/>
      <c r="F13" s="97"/>
      <c r="G13" s="472">
        <f>SUM(G11:G12)</f>
        <v>-14411327.2</v>
      </c>
      <c r="H13" s="529"/>
      <c r="I13" s="472">
        <f>SUM(I11:I12)</f>
        <v>-898028.75</v>
      </c>
      <c r="J13" s="529"/>
      <c r="K13" s="472">
        <f>SUM(K11:K12)</f>
        <v>-15309355.95</v>
      </c>
    </row>
    <row r="14" spans="1:11" ht="25.5" customHeight="1">
      <c r="A14" s="97"/>
      <c r="B14" s="1" t="s">
        <v>216</v>
      </c>
      <c r="C14" s="1"/>
      <c r="D14" s="97"/>
      <c r="E14" s="97"/>
      <c r="F14" s="97"/>
      <c r="G14" s="529"/>
      <c r="H14" s="529"/>
      <c r="I14" s="529"/>
      <c r="J14" s="529"/>
      <c r="K14" s="529"/>
    </row>
    <row r="15" spans="1:11" ht="25.5" customHeight="1" thickBot="1">
      <c r="A15" s="97"/>
      <c r="B15" s="1" t="s">
        <v>20</v>
      </c>
      <c r="C15" s="1"/>
      <c r="D15" s="97"/>
      <c r="E15" s="97"/>
      <c r="F15" s="97"/>
      <c r="G15" s="531">
        <f>G7+G11</f>
        <v>1471447.2799999993</v>
      </c>
      <c r="H15" s="529"/>
      <c r="I15" s="531">
        <f>I7+I11</f>
        <v>570280.5499999999</v>
      </c>
      <c r="J15" s="529"/>
      <c r="K15" s="531">
        <f>SUM(G15,I15)</f>
        <v>2041727.8299999991</v>
      </c>
    </row>
    <row r="16" spans="1:11" ht="25.5" customHeight="1" thickBot="1" thickTop="1">
      <c r="A16" s="97"/>
      <c r="B16" s="1" t="s">
        <v>603</v>
      </c>
      <c r="C16" s="1"/>
      <c r="D16" s="97"/>
      <c r="E16" s="97"/>
      <c r="F16" s="97"/>
      <c r="G16" s="531">
        <f>G9+G13</f>
        <v>1483279.040000001</v>
      </c>
      <c r="H16" s="529"/>
      <c r="I16" s="531">
        <f>I9+I13</f>
        <v>542292.1399999999</v>
      </c>
      <c r="J16" s="529"/>
      <c r="K16" s="531">
        <f>G16+I16</f>
        <v>2025571.1800000009</v>
      </c>
    </row>
    <row r="17" spans="2:15" s="62" customFormat="1" ht="25.5" customHeight="1" thickTop="1">
      <c r="B17" s="96" t="s">
        <v>766</v>
      </c>
      <c r="D17" s="97"/>
      <c r="E17" s="97"/>
      <c r="F17" s="97"/>
      <c r="G17" s="97"/>
      <c r="H17" s="97"/>
      <c r="I17" s="97"/>
      <c r="N17" s="96"/>
      <c r="O17" s="96"/>
    </row>
    <row r="18" spans="1:15" s="62" customFormat="1" ht="25.5" customHeight="1">
      <c r="A18" s="96" t="s">
        <v>767</v>
      </c>
      <c r="N18" s="96"/>
      <c r="O18" s="474"/>
    </row>
    <row r="20" spans="1:9" s="27" customFormat="1" ht="25.5" customHeight="1">
      <c r="A20" s="31" t="s">
        <v>839</v>
      </c>
      <c r="B20" s="32"/>
      <c r="C20" s="32"/>
      <c r="D20" s="32"/>
      <c r="E20" s="32"/>
      <c r="F20" s="32"/>
      <c r="G20" s="32"/>
      <c r="H20" s="32"/>
      <c r="I20" s="32"/>
    </row>
    <row r="21" spans="1:11" s="29" customFormat="1" ht="25.5" customHeight="1">
      <c r="A21" s="33"/>
      <c r="B21" s="33"/>
      <c r="C21" s="33"/>
      <c r="D21" s="33"/>
      <c r="E21" s="532"/>
      <c r="F21" s="532"/>
      <c r="I21" s="34"/>
      <c r="J21" s="34"/>
      <c r="K21" s="40" t="s">
        <v>224</v>
      </c>
    </row>
    <row r="22" spans="1:11" s="29" customFormat="1" ht="25.5" customHeight="1">
      <c r="A22" s="33"/>
      <c r="B22" s="33"/>
      <c r="C22" s="33"/>
      <c r="D22" s="33"/>
      <c r="E22" s="532"/>
      <c r="F22" s="532"/>
      <c r="I22" s="35"/>
      <c r="J22" s="35" t="s">
        <v>211</v>
      </c>
      <c r="K22" s="35"/>
    </row>
    <row r="23" spans="1:11" s="29" customFormat="1" ht="25.5" customHeight="1">
      <c r="A23" s="33"/>
      <c r="B23" s="33"/>
      <c r="C23" s="33"/>
      <c r="D23" s="33"/>
      <c r="E23" s="532"/>
      <c r="F23" s="532"/>
      <c r="I23" s="36"/>
      <c r="J23" s="36" t="s">
        <v>840</v>
      </c>
      <c r="K23" s="36"/>
    </row>
    <row r="24" spans="5:11" s="27" customFormat="1" ht="25.5" customHeight="1">
      <c r="E24" s="532"/>
      <c r="F24" s="532"/>
      <c r="I24" s="577" t="s">
        <v>601</v>
      </c>
      <c r="J24" s="578"/>
      <c r="K24" s="577" t="s">
        <v>19</v>
      </c>
    </row>
    <row r="25" spans="2:11" s="27" customFormat="1" ht="25.5" customHeight="1">
      <c r="B25" s="32" t="s">
        <v>596</v>
      </c>
      <c r="C25" s="32"/>
      <c r="D25" s="32"/>
      <c r="E25" s="32"/>
      <c r="F25" s="32"/>
      <c r="G25" s="32"/>
      <c r="H25" s="32"/>
      <c r="I25" s="533">
        <v>1203886.85</v>
      </c>
      <c r="J25" s="534"/>
      <c r="K25" s="533">
        <v>3570295.92</v>
      </c>
    </row>
    <row r="26" spans="2:11" s="27" customFormat="1" ht="25.5" customHeight="1">
      <c r="B26" s="32" t="s">
        <v>597</v>
      </c>
      <c r="C26" s="32"/>
      <c r="D26" s="32"/>
      <c r="E26" s="32"/>
      <c r="F26" s="32"/>
      <c r="G26" s="32"/>
      <c r="H26" s="32"/>
      <c r="I26" s="535">
        <v>883000000</v>
      </c>
      <c r="J26" s="534"/>
      <c r="K26" s="535">
        <v>1116200000</v>
      </c>
    </row>
    <row r="27" spans="1:11" s="27" customFormat="1" ht="25.5" customHeight="1" thickBot="1">
      <c r="A27" s="32"/>
      <c r="C27" s="37" t="s">
        <v>367</v>
      </c>
      <c r="E27" s="32"/>
      <c r="F27" s="32"/>
      <c r="G27" s="32"/>
      <c r="H27" s="32"/>
      <c r="I27" s="536">
        <f>SUM(I25:I26)</f>
        <v>884203886.85</v>
      </c>
      <c r="J27" s="534"/>
      <c r="K27" s="537">
        <f>SUM(K25:K26)</f>
        <v>1119770295.92</v>
      </c>
    </row>
    <row r="28" s="32" customFormat="1" ht="25.5" customHeight="1" thickTop="1">
      <c r="A28" s="37" t="s">
        <v>768</v>
      </c>
    </row>
    <row r="29" spans="1:10" s="32" customFormat="1" ht="25.5" customHeight="1">
      <c r="A29" s="32" t="s">
        <v>605</v>
      </c>
      <c r="I29" s="28"/>
      <c r="J29" s="28"/>
    </row>
    <row r="30" spans="1:10" s="30" customFormat="1" ht="25.5" customHeight="1">
      <c r="A30" s="30" t="s">
        <v>604</v>
      </c>
      <c r="I30" s="98"/>
      <c r="J30" s="98"/>
    </row>
    <row r="31" s="32" customFormat="1" ht="25.5" customHeight="1">
      <c r="A31" s="32" t="s">
        <v>769</v>
      </c>
    </row>
    <row r="32" spans="1:10" s="30" customFormat="1" ht="25.5" customHeight="1">
      <c r="A32" s="30" t="s">
        <v>841</v>
      </c>
      <c r="G32" s="98"/>
      <c r="I32" s="98"/>
      <c r="J32" s="98"/>
    </row>
    <row r="33" spans="1:10" s="30" customFormat="1" ht="25.5" customHeight="1">
      <c r="A33" s="30" t="s">
        <v>606</v>
      </c>
      <c r="G33" s="98"/>
      <c r="I33" s="98"/>
      <c r="J33" s="98"/>
    </row>
    <row r="34" s="30" customFormat="1" ht="25.5" customHeight="1">
      <c r="A34" s="30" t="s">
        <v>607</v>
      </c>
    </row>
    <row r="35" s="32" customFormat="1" ht="25.5" customHeight="1"/>
    <row r="36" s="32" customFormat="1" ht="25.5" customHeight="1"/>
    <row r="37" s="32" customFormat="1" ht="25.5" customHeight="1"/>
    <row r="38" spans="1:11" s="32" customFormat="1" ht="27" customHeight="1">
      <c r="A38" s="687" t="s">
        <v>762</v>
      </c>
      <c r="B38" s="687"/>
      <c r="C38" s="687"/>
      <c r="D38" s="687"/>
      <c r="E38" s="687"/>
      <c r="F38" s="687"/>
      <c r="G38" s="687"/>
      <c r="H38" s="687"/>
      <c r="I38" s="687"/>
      <c r="J38" s="687"/>
      <c r="K38" s="687"/>
    </row>
    <row r="39" s="32" customFormat="1" ht="27" customHeight="1"/>
    <row r="40" spans="1:7" s="32" customFormat="1" ht="27" customHeight="1">
      <c r="A40" s="26" t="s">
        <v>770</v>
      </c>
      <c r="B40" s="538"/>
      <c r="C40" s="538"/>
      <c r="D40" s="538"/>
      <c r="E40" s="538"/>
      <c r="F40" s="538"/>
      <c r="G40" s="538"/>
    </row>
    <row r="41" spans="2:7" s="32" customFormat="1" ht="27" customHeight="1">
      <c r="B41" s="27" t="s">
        <v>598</v>
      </c>
      <c r="C41" s="538"/>
      <c r="D41" s="538"/>
      <c r="E41" s="538"/>
      <c r="F41" s="538"/>
      <c r="G41" s="538"/>
    </row>
    <row r="42" spans="1:11" s="29" customFormat="1" ht="27" customHeight="1">
      <c r="A42" s="33"/>
      <c r="B42" s="33"/>
      <c r="C42" s="33"/>
      <c r="D42" s="33"/>
      <c r="E42" s="532"/>
      <c r="F42" s="532"/>
      <c r="I42" s="34"/>
      <c r="J42" s="34"/>
      <c r="K42" s="35" t="s">
        <v>412</v>
      </c>
    </row>
    <row r="43" spans="1:11" s="29" customFormat="1" ht="27" customHeight="1">
      <c r="A43" s="33"/>
      <c r="B43" s="33"/>
      <c r="C43" s="33"/>
      <c r="D43" s="33"/>
      <c r="E43" s="532"/>
      <c r="F43" s="532"/>
      <c r="J43" s="35" t="s">
        <v>385</v>
      </c>
      <c r="K43" s="35"/>
    </row>
    <row r="44" spans="1:11" s="29" customFormat="1" ht="27" customHeight="1">
      <c r="A44" s="33"/>
      <c r="B44" s="33"/>
      <c r="C44" s="33"/>
      <c r="D44" s="33"/>
      <c r="E44" s="532"/>
      <c r="F44" s="532"/>
      <c r="I44" s="18"/>
      <c r="J44" s="36" t="s">
        <v>815</v>
      </c>
      <c r="K44" s="38"/>
    </row>
    <row r="45" spans="5:11" s="27" customFormat="1" ht="27" customHeight="1">
      <c r="E45" s="532"/>
      <c r="F45" s="532"/>
      <c r="I45" s="577" t="s">
        <v>601</v>
      </c>
      <c r="J45" s="578"/>
      <c r="K45" s="577" t="s">
        <v>19</v>
      </c>
    </row>
    <row r="46" spans="2:11" s="32" customFormat="1" ht="27" customHeight="1">
      <c r="B46" s="27" t="s">
        <v>599</v>
      </c>
      <c r="C46" s="538"/>
      <c r="E46" s="532"/>
      <c r="F46" s="532"/>
      <c r="G46" s="532"/>
      <c r="I46" s="533">
        <v>400000000</v>
      </c>
      <c r="J46" s="539"/>
      <c r="K46" s="533">
        <v>60000000</v>
      </c>
    </row>
    <row r="47" spans="2:11" s="32" customFormat="1" ht="27" customHeight="1">
      <c r="B47" s="27" t="s">
        <v>861</v>
      </c>
      <c r="C47" s="532"/>
      <c r="D47" s="532"/>
      <c r="E47" s="532"/>
      <c r="F47" s="532"/>
      <c r="G47" s="532"/>
      <c r="I47" s="540">
        <v>-83340000</v>
      </c>
      <c r="J47" s="541"/>
      <c r="K47" s="540">
        <v>-60000000</v>
      </c>
    </row>
    <row r="48" spans="2:11" s="32" customFormat="1" ht="27" customHeight="1" thickBot="1">
      <c r="B48" s="37" t="s">
        <v>26</v>
      </c>
      <c r="C48" s="538"/>
      <c r="D48" s="538"/>
      <c r="E48" s="532"/>
      <c r="F48" s="532"/>
      <c r="G48" s="532"/>
      <c r="I48" s="542">
        <f>SUM(I46:I47)</f>
        <v>316660000</v>
      </c>
      <c r="J48" s="543"/>
      <c r="K48" s="544">
        <f>SUM(K46:K47)</f>
        <v>0</v>
      </c>
    </row>
    <row r="49" spans="2:11" s="32" customFormat="1" ht="27" customHeight="1" thickTop="1">
      <c r="B49" s="37"/>
      <c r="C49" s="538"/>
      <c r="D49" s="538"/>
      <c r="E49" s="532"/>
      <c r="F49" s="532"/>
      <c r="G49" s="532"/>
      <c r="I49" s="656"/>
      <c r="J49" s="543"/>
      <c r="K49" s="657"/>
    </row>
    <row r="50" spans="2:11" s="14" customFormat="1" ht="27" customHeight="1">
      <c r="B50" s="14" t="s">
        <v>862</v>
      </c>
      <c r="C50" s="655"/>
      <c r="D50" s="655"/>
      <c r="E50" s="655"/>
      <c r="F50" s="655"/>
      <c r="G50" s="661"/>
      <c r="H50" s="655"/>
      <c r="I50" s="655"/>
      <c r="J50" s="655"/>
      <c r="K50" s="655"/>
    </row>
    <row r="51" spans="1:11" s="14" customFormat="1" ht="27" customHeight="1">
      <c r="A51" s="14" t="s">
        <v>864</v>
      </c>
      <c r="C51" s="655"/>
      <c r="D51" s="655"/>
      <c r="E51" s="655"/>
      <c r="F51" s="655"/>
      <c r="G51" s="661"/>
      <c r="H51" s="655"/>
      <c r="I51" s="655"/>
      <c r="J51" s="655"/>
      <c r="K51" s="655"/>
    </row>
    <row r="52" spans="1:11" s="14" customFormat="1" ht="27" customHeight="1">
      <c r="A52" s="14" t="s">
        <v>870</v>
      </c>
      <c r="C52" s="655"/>
      <c r="D52" s="659"/>
      <c r="E52" s="659"/>
      <c r="F52" s="659"/>
      <c r="G52" s="98"/>
      <c r="H52" s="659"/>
      <c r="I52" s="659"/>
      <c r="J52" s="659"/>
      <c r="K52" s="659"/>
    </row>
    <row r="53" spans="1:11" s="14" customFormat="1" ht="27" customHeight="1">
      <c r="A53" s="14" t="s">
        <v>863</v>
      </c>
      <c r="B53" s="655"/>
      <c r="C53" s="655"/>
      <c r="D53" s="659"/>
      <c r="E53" s="659"/>
      <c r="F53" s="659"/>
      <c r="G53" s="98"/>
      <c r="H53" s="659"/>
      <c r="I53" s="659"/>
      <c r="J53" s="659"/>
      <c r="K53" s="659"/>
    </row>
    <row r="54" spans="1:11" s="27" customFormat="1" ht="27" customHeight="1">
      <c r="A54" s="14"/>
      <c r="B54" s="655"/>
      <c r="C54" s="655"/>
      <c r="D54" s="39"/>
      <c r="E54" s="39"/>
      <c r="F54" s="39"/>
      <c r="G54" s="28"/>
      <c r="H54" s="39"/>
      <c r="I54" s="39"/>
      <c r="J54" s="39"/>
      <c r="K54" s="39"/>
    </row>
    <row r="55" spans="1:9" s="42" customFormat="1" ht="27" customHeight="1">
      <c r="A55" s="41" t="s">
        <v>771</v>
      </c>
      <c r="B55" s="375"/>
      <c r="C55" s="375"/>
      <c r="D55" s="375"/>
      <c r="E55" s="375"/>
      <c r="F55" s="375"/>
      <c r="G55" s="375"/>
      <c r="H55" s="375"/>
      <c r="I55" s="375"/>
    </row>
    <row r="56" spans="2:7" s="442" customFormat="1" ht="22.5" customHeight="1">
      <c r="B56" s="379" t="s">
        <v>82</v>
      </c>
      <c r="C56" s="443"/>
      <c r="G56" s="443"/>
    </row>
    <row r="57" spans="1:7" s="442" customFormat="1" ht="22.5" customHeight="1">
      <c r="A57" s="442" t="s">
        <v>160</v>
      </c>
      <c r="C57" s="443"/>
      <c r="G57" s="443"/>
    </row>
    <row r="58" spans="2:13" s="42" customFormat="1" ht="27" customHeight="1">
      <c r="B58" s="379" t="s">
        <v>173</v>
      </c>
      <c r="C58" s="376"/>
      <c r="D58" s="15"/>
      <c r="E58" s="15"/>
      <c r="F58" s="15"/>
      <c r="G58" s="545"/>
      <c r="H58" s="15"/>
      <c r="I58" s="15"/>
      <c r="J58" s="15"/>
      <c r="K58" s="545"/>
      <c r="L58" s="15"/>
      <c r="M58" s="15"/>
    </row>
    <row r="59" spans="2:11" s="42" customFormat="1" ht="27" customHeight="1">
      <c r="B59" s="15"/>
      <c r="C59" s="15"/>
      <c r="D59" s="15"/>
      <c r="I59" s="35"/>
      <c r="J59" s="546"/>
      <c r="K59" s="35" t="s">
        <v>412</v>
      </c>
    </row>
    <row r="60" spans="2:15" s="42" customFormat="1" ht="27" customHeight="1">
      <c r="B60" s="15"/>
      <c r="C60" s="15"/>
      <c r="D60" s="15"/>
      <c r="I60" s="35"/>
      <c r="J60" s="321"/>
      <c r="K60" s="35" t="s">
        <v>159</v>
      </c>
      <c r="L60" s="321"/>
      <c r="M60" s="322"/>
      <c r="N60" s="322"/>
      <c r="O60" s="322"/>
    </row>
    <row r="61" spans="4:15" s="42" customFormat="1" ht="27" customHeight="1">
      <c r="D61" s="15"/>
      <c r="I61" s="436"/>
      <c r="J61" s="321"/>
      <c r="K61" s="436" t="s">
        <v>167</v>
      </c>
      <c r="L61" s="321"/>
      <c r="M61" s="322"/>
      <c r="N61" s="322"/>
      <c r="O61" s="322"/>
    </row>
    <row r="62" spans="4:15" s="42" customFormat="1" ht="27" customHeight="1">
      <c r="D62" s="15"/>
      <c r="H62" s="322"/>
      <c r="I62" s="377"/>
      <c r="J62" s="321"/>
      <c r="K62" s="378" t="s">
        <v>791</v>
      </c>
      <c r="L62" s="322"/>
      <c r="M62" s="322"/>
      <c r="N62" s="322"/>
      <c r="O62" s="322"/>
    </row>
    <row r="63" spans="2:11" s="42" customFormat="1" ht="27" customHeight="1">
      <c r="B63" s="15" t="s">
        <v>842</v>
      </c>
      <c r="C63" s="15"/>
      <c r="D63" s="15"/>
      <c r="I63" s="627"/>
      <c r="J63" s="440"/>
      <c r="K63" s="547">
        <v>80156247</v>
      </c>
    </row>
    <row r="64" spans="2:11" s="42" customFormat="1" ht="27" customHeight="1">
      <c r="B64" s="15" t="s">
        <v>843</v>
      </c>
      <c r="C64" s="15"/>
      <c r="D64" s="15"/>
      <c r="I64" s="549"/>
      <c r="J64" s="15"/>
      <c r="K64" s="549">
        <v>2727657</v>
      </c>
    </row>
    <row r="65" spans="2:11" s="42" customFormat="1" ht="27" customHeight="1" thickBot="1">
      <c r="B65" s="437" t="s">
        <v>844</v>
      </c>
      <c r="C65" s="437"/>
      <c r="I65" s="628"/>
      <c r="J65" s="15"/>
      <c r="K65" s="548">
        <f>SUM(K63:K64)</f>
        <v>82883904</v>
      </c>
    </row>
    <row r="66" spans="1:11" s="32" customFormat="1" ht="27" customHeight="1" thickTop="1">
      <c r="A66" s="687" t="s">
        <v>209</v>
      </c>
      <c r="B66" s="687"/>
      <c r="C66" s="687"/>
      <c r="D66" s="687"/>
      <c r="E66" s="687"/>
      <c r="F66" s="687"/>
      <c r="G66" s="687"/>
      <c r="H66" s="687"/>
      <c r="I66" s="687"/>
      <c r="J66" s="687"/>
      <c r="K66" s="687"/>
    </row>
    <row r="67" spans="1:11" s="32" customFormat="1" ht="27" customHeight="1">
      <c r="A67" s="392"/>
      <c r="B67" s="392"/>
      <c r="C67" s="392"/>
      <c r="D67" s="392"/>
      <c r="E67" s="392"/>
      <c r="F67" s="392"/>
      <c r="G67" s="392"/>
      <c r="H67" s="392"/>
      <c r="I67" s="392"/>
      <c r="J67" s="392"/>
      <c r="K67" s="392"/>
    </row>
    <row r="68" spans="1:11" s="14" customFormat="1" ht="27" customHeight="1">
      <c r="A68" s="41" t="s">
        <v>772</v>
      </c>
      <c r="B68" s="380"/>
      <c r="C68" s="380"/>
      <c r="D68" s="380"/>
      <c r="E68" s="380"/>
      <c r="F68" s="380"/>
      <c r="G68" s="380"/>
      <c r="H68" s="380"/>
      <c r="I68" s="380"/>
      <c r="J68" s="380"/>
      <c r="K68" s="380"/>
    </row>
    <row r="69" spans="2:12" s="42" customFormat="1" ht="27" customHeight="1">
      <c r="B69" s="376" t="s">
        <v>161</v>
      </c>
      <c r="C69" s="15"/>
      <c r="D69" s="15"/>
      <c r="H69" s="15"/>
      <c r="I69" s="15"/>
      <c r="J69" s="438"/>
      <c r="L69" s="15"/>
    </row>
    <row r="70" spans="1:12" s="42" customFormat="1" ht="27" customHeight="1">
      <c r="A70" s="376"/>
      <c r="B70" s="15"/>
      <c r="C70" s="15"/>
      <c r="D70" s="15"/>
      <c r="H70" s="15"/>
      <c r="I70" s="35" t="s">
        <v>159</v>
      </c>
      <c r="J70" s="438"/>
      <c r="L70" s="15"/>
    </row>
    <row r="71" spans="1:10" s="42" customFormat="1" ht="27" customHeight="1">
      <c r="A71" s="15"/>
      <c r="B71" s="15"/>
      <c r="C71" s="15"/>
      <c r="D71" s="15"/>
      <c r="H71" s="15"/>
      <c r="I71" s="436" t="s">
        <v>167</v>
      </c>
      <c r="J71" s="282"/>
    </row>
    <row r="72" spans="1:10" s="42" customFormat="1" ht="27" customHeight="1">
      <c r="A72" s="15"/>
      <c r="B72" s="15"/>
      <c r="C72" s="15"/>
      <c r="D72" s="15"/>
      <c r="H72" s="566"/>
      <c r="I72" s="378" t="s">
        <v>791</v>
      </c>
      <c r="J72" s="567"/>
    </row>
    <row r="73" spans="1:10" s="42" customFormat="1" ht="27" customHeight="1">
      <c r="A73" s="15"/>
      <c r="B73" s="437"/>
      <c r="C73" s="437"/>
      <c r="D73" s="15"/>
      <c r="H73" s="15"/>
      <c r="I73" s="439" t="s">
        <v>445</v>
      </c>
      <c r="J73" s="15"/>
    </row>
    <row r="74" spans="1:10" s="42" customFormat="1" ht="27" customHeight="1">
      <c r="A74" s="15"/>
      <c r="B74" s="15" t="s">
        <v>162</v>
      </c>
      <c r="C74" s="15"/>
      <c r="D74" s="15"/>
      <c r="H74" s="15"/>
      <c r="I74" s="439">
        <v>4</v>
      </c>
      <c r="J74" s="15"/>
    </row>
    <row r="75" spans="1:10" s="42" customFormat="1" ht="27" customHeight="1">
      <c r="A75" s="15"/>
      <c r="B75" s="15" t="s">
        <v>163</v>
      </c>
      <c r="C75" s="15"/>
      <c r="D75" s="15"/>
      <c r="H75" s="15"/>
      <c r="I75" s="439">
        <v>6</v>
      </c>
      <c r="J75" s="15"/>
    </row>
    <row r="76" spans="1:10" s="42" customFormat="1" ht="27" customHeight="1">
      <c r="A76" s="15"/>
      <c r="B76" s="15" t="s">
        <v>164</v>
      </c>
      <c r="C76" s="15"/>
      <c r="D76" s="15"/>
      <c r="H76" s="15"/>
      <c r="I76" s="439" t="s">
        <v>544</v>
      </c>
      <c r="J76" s="15"/>
    </row>
    <row r="77" spans="1:10" s="42" customFormat="1" ht="27" customHeight="1">
      <c r="A77" s="15"/>
      <c r="B77" s="15" t="s">
        <v>165</v>
      </c>
      <c r="C77" s="15"/>
      <c r="D77" s="15"/>
      <c r="H77" s="15"/>
      <c r="I77" s="439" t="s">
        <v>545</v>
      </c>
      <c r="J77" s="15"/>
    </row>
    <row r="78" spans="1:9" s="14" customFormat="1" ht="27" customHeight="1">
      <c r="A78" s="30"/>
      <c r="B78" s="323" t="s">
        <v>166</v>
      </c>
      <c r="C78" s="323"/>
      <c r="D78" s="323"/>
      <c r="E78" s="323"/>
      <c r="F78" s="323"/>
      <c r="G78" s="98"/>
      <c r="I78" s="324"/>
    </row>
    <row r="79" spans="1:11" s="14" customFormat="1" ht="27" customHeight="1">
      <c r="A79" s="30"/>
      <c r="B79" s="323" t="s">
        <v>189</v>
      </c>
      <c r="C79" s="323"/>
      <c r="D79" s="323"/>
      <c r="E79" s="323"/>
      <c r="F79" s="323"/>
      <c r="G79" s="98"/>
      <c r="I79" s="324"/>
      <c r="K79" s="324"/>
    </row>
    <row r="80" spans="1:11" s="42" customFormat="1" ht="27" customHeight="1">
      <c r="A80" s="15"/>
      <c r="B80" s="15"/>
      <c r="C80" s="15"/>
      <c r="D80" s="15"/>
      <c r="H80" s="440"/>
      <c r="I80" s="377"/>
      <c r="J80" s="282"/>
      <c r="K80" s="322"/>
    </row>
    <row r="81" spans="1:11" s="3" customFormat="1" ht="27" customHeight="1">
      <c r="A81" s="41" t="s">
        <v>773</v>
      </c>
      <c r="B81" s="382"/>
      <c r="C81" s="382"/>
      <c r="D81" s="375"/>
      <c r="E81" s="375"/>
      <c r="F81" s="375"/>
      <c r="G81" s="375"/>
      <c r="H81" s="375"/>
      <c r="I81" s="375"/>
      <c r="J81" s="375"/>
      <c r="K81" s="375"/>
    </row>
    <row r="82" spans="1:11" s="3" customFormat="1" ht="27" customHeight="1">
      <c r="A82" s="375"/>
      <c r="B82" s="381" t="s">
        <v>182</v>
      </c>
      <c r="C82" s="381"/>
      <c r="D82" s="375"/>
      <c r="E82" s="375"/>
      <c r="F82" s="375"/>
      <c r="G82" s="375"/>
      <c r="H82" s="375"/>
      <c r="I82" s="375"/>
      <c r="J82" s="375"/>
      <c r="K82" s="375"/>
    </row>
    <row r="83" spans="1:11" s="3" customFormat="1" ht="27" customHeight="1">
      <c r="A83" s="381" t="s">
        <v>13</v>
      </c>
      <c r="B83" s="375"/>
      <c r="C83" s="375"/>
      <c r="D83" s="375"/>
      <c r="E83" s="375"/>
      <c r="F83" s="375"/>
      <c r="G83" s="375"/>
      <c r="H83" s="375"/>
      <c r="I83" s="375"/>
      <c r="J83" s="375"/>
      <c r="K83" s="375"/>
    </row>
    <row r="84" spans="1:12" s="42" customFormat="1" ht="27" customHeight="1">
      <c r="A84" s="381" t="s">
        <v>14</v>
      </c>
      <c r="B84" s="375"/>
      <c r="C84" s="375"/>
      <c r="D84" s="375"/>
      <c r="E84" s="375"/>
      <c r="F84" s="375"/>
      <c r="G84" s="375"/>
      <c r="H84" s="375"/>
      <c r="I84" s="375"/>
      <c r="J84" s="375"/>
      <c r="K84" s="375"/>
      <c r="L84" s="56"/>
    </row>
    <row r="85" spans="1:11" s="1" customFormat="1" ht="27" customHeight="1">
      <c r="A85" s="42" t="s">
        <v>845</v>
      </c>
      <c r="B85" s="42"/>
      <c r="C85" s="42"/>
      <c r="D85" s="42"/>
      <c r="E85" s="42"/>
      <c r="F85" s="42"/>
      <c r="G85" s="42"/>
      <c r="H85" s="42"/>
      <c r="I85" s="42"/>
      <c r="J85" s="42"/>
      <c r="K85" s="42"/>
    </row>
    <row r="86" spans="1:11" s="1" customFormat="1" ht="27" customHeight="1">
      <c r="A86" s="42" t="s">
        <v>774</v>
      </c>
      <c r="B86" s="42"/>
      <c r="C86" s="42"/>
      <c r="D86" s="42"/>
      <c r="E86" s="42"/>
      <c r="F86" s="42"/>
      <c r="G86" s="42"/>
      <c r="H86" s="42"/>
      <c r="I86" s="42"/>
      <c r="J86" s="42"/>
      <c r="K86" s="42"/>
    </row>
    <row r="87" spans="1:9" s="14" customFormat="1" ht="27" customHeight="1">
      <c r="A87" s="30"/>
      <c r="B87" s="323"/>
      <c r="C87" s="323"/>
      <c r="D87" s="323"/>
      <c r="E87" s="323"/>
      <c r="F87" s="323"/>
      <c r="G87" s="98"/>
      <c r="I87" s="324"/>
    </row>
    <row r="88" spans="1:3" ht="27" customHeight="1">
      <c r="A88" s="26" t="s">
        <v>775</v>
      </c>
      <c r="B88" s="27"/>
      <c r="C88" s="27"/>
    </row>
    <row r="89" spans="2:11" ht="27" customHeight="1">
      <c r="B89" s="33" t="s">
        <v>608</v>
      </c>
      <c r="C89" s="27"/>
      <c r="J89" s="62"/>
      <c r="K89" s="62"/>
    </row>
    <row r="90" spans="1:3" ht="27" customHeight="1">
      <c r="A90" s="27" t="s">
        <v>609</v>
      </c>
      <c r="B90" s="27"/>
      <c r="C90" s="27"/>
    </row>
    <row r="91" ht="27" customHeight="1">
      <c r="A91" s="61" t="s">
        <v>610</v>
      </c>
    </row>
    <row r="92" ht="27" customHeight="1"/>
    <row r="93" ht="27" customHeight="1">
      <c r="A93" s="26" t="s">
        <v>776</v>
      </c>
    </row>
    <row r="94" spans="2:11" ht="27" customHeight="1">
      <c r="B94" s="33" t="s">
        <v>846</v>
      </c>
      <c r="C94" s="27"/>
      <c r="K94" s="62"/>
    </row>
    <row r="95" spans="1:3" ht="27" customHeight="1">
      <c r="A95" s="27" t="s">
        <v>847</v>
      </c>
      <c r="B95" s="27"/>
      <c r="C95" s="27"/>
    </row>
    <row r="96" spans="1:3" ht="27" customHeight="1">
      <c r="A96" s="27"/>
      <c r="B96" s="27"/>
      <c r="C96" s="27"/>
    </row>
    <row r="97" spans="1:3" ht="27" customHeight="1">
      <c r="A97" s="27"/>
      <c r="B97" s="27"/>
      <c r="C97" s="27"/>
    </row>
    <row r="98" spans="1:3" ht="27" customHeight="1">
      <c r="A98" s="27"/>
      <c r="B98" s="27"/>
      <c r="C98" s="27"/>
    </row>
    <row r="99" spans="1:3" ht="27" customHeight="1">
      <c r="A99" s="27"/>
      <c r="B99" s="27"/>
      <c r="C99" s="27"/>
    </row>
    <row r="100" spans="1:3" ht="27" customHeight="1">
      <c r="A100" s="27"/>
      <c r="B100" s="27"/>
      <c r="C100" s="27"/>
    </row>
    <row r="101" spans="1:25" s="30" customFormat="1" ht="24" customHeight="1">
      <c r="A101" s="686" t="s">
        <v>702</v>
      </c>
      <c r="B101" s="686"/>
      <c r="C101" s="686"/>
      <c r="D101" s="686"/>
      <c r="E101" s="686"/>
      <c r="F101" s="686"/>
      <c r="G101" s="686"/>
      <c r="H101" s="686"/>
      <c r="I101" s="686"/>
      <c r="J101" s="686"/>
      <c r="K101" s="686"/>
      <c r="O101" s="635"/>
      <c r="P101" s="635"/>
      <c r="Q101" s="635"/>
      <c r="R101" s="635"/>
      <c r="S101" s="635"/>
      <c r="T101" s="635"/>
      <c r="U101" s="635"/>
      <c r="V101" s="635"/>
      <c r="W101" s="635"/>
      <c r="X101" s="635"/>
      <c r="Y101" s="635"/>
    </row>
    <row r="102" spans="1:11" s="27" customFormat="1" ht="24" customHeight="1">
      <c r="A102" s="143" t="s">
        <v>777</v>
      </c>
      <c r="B102" s="144"/>
      <c r="C102" s="144"/>
      <c r="D102" s="59"/>
      <c r="E102" s="59"/>
      <c r="F102" s="59"/>
      <c r="G102" s="59"/>
      <c r="H102" s="59"/>
      <c r="I102" s="59"/>
      <c r="J102" s="59"/>
      <c r="K102" s="59"/>
    </row>
    <row r="103" spans="1:11" s="27" customFormat="1" ht="24" customHeight="1">
      <c r="A103" s="144"/>
      <c r="B103" s="144" t="s">
        <v>198</v>
      </c>
      <c r="C103" s="144"/>
      <c r="D103" s="59"/>
      <c r="E103" s="59"/>
      <c r="F103" s="59"/>
      <c r="G103" s="59"/>
      <c r="H103" s="59"/>
      <c r="I103" s="59"/>
      <c r="J103" s="59"/>
      <c r="K103" s="59"/>
    </row>
    <row r="104" spans="1:11" s="27" customFormat="1" ht="24" customHeight="1">
      <c r="A104" s="59"/>
      <c r="B104" s="144"/>
      <c r="C104" s="144"/>
      <c r="D104" s="144"/>
      <c r="E104" s="144"/>
      <c r="F104" s="144"/>
      <c r="G104" s="145"/>
      <c r="H104" s="144"/>
      <c r="I104" s="145"/>
      <c r="K104" s="146" t="s">
        <v>224</v>
      </c>
    </row>
    <row r="105" spans="5:11" s="3" customFormat="1" ht="24" customHeight="1">
      <c r="E105" s="450"/>
      <c r="F105" s="451"/>
      <c r="G105" s="450"/>
      <c r="H105" s="452"/>
      <c r="J105" s="634" t="s">
        <v>611</v>
      </c>
      <c r="K105" s="102"/>
    </row>
    <row r="106" spans="5:11" s="3" customFormat="1" ht="24" customHeight="1">
      <c r="E106" s="454"/>
      <c r="F106" s="451"/>
      <c r="G106" s="453"/>
      <c r="H106" s="452"/>
      <c r="I106" s="102"/>
      <c r="J106" s="634" t="s">
        <v>612</v>
      </c>
      <c r="K106" s="102"/>
    </row>
    <row r="107" spans="5:11" s="3" customFormat="1" ht="24" customHeight="1">
      <c r="E107" s="102"/>
      <c r="F107" s="634"/>
      <c r="G107" s="102"/>
      <c r="H107" s="102"/>
      <c r="I107" s="662" t="s">
        <v>186</v>
      </c>
      <c r="J107" s="662"/>
      <c r="K107" s="662"/>
    </row>
    <row r="108" spans="1:11" s="27" customFormat="1" ht="24" customHeight="1">
      <c r="A108" s="59"/>
      <c r="B108" s="144"/>
      <c r="C108" s="144"/>
      <c r="D108" s="144"/>
      <c r="E108" s="54"/>
      <c r="F108" s="26"/>
      <c r="G108" s="54"/>
      <c r="H108" s="148"/>
      <c r="I108" s="577" t="s">
        <v>601</v>
      </c>
      <c r="J108" s="578"/>
      <c r="K108" s="577" t="s">
        <v>602</v>
      </c>
    </row>
    <row r="109" spans="1:11" s="27" customFormat="1" ht="24" customHeight="1">
      <c r="A109" s="144" t="s">
        <v>100</v>
      </c>
      <c r="C109" s="144"/>
      <c r="E109" s="549"/>
      <c r="F109" s="550"/>
      <c r="G109" s="549"/>
      <c r="H109" s="550"/>
      <c r="I109" s="549">
        <v>275884964.13</v>
      </c>
      <c r="J109" s="550"/>
      <c r="K109" s="549">
        <v>242763565.87</v>
      </c>
    </row>
    <row r="110" spans="1:11" s="27" customFormat="1" ht="24" customHeight="1">
      <c r="A110" s="149" t="s">
        <v>99</v>
      </c>
      <c r="C110" s="149"/>
      <c r="D110" s="14"/>
      <c r="E110" s="549"/>
      <c r="F110" s="550"/>
      <c r="G110" s="549"/>
      <c r="H110" s="550"/>
      <c r="I110" s="549">
        <v>118288591.82</v>
      </c>
      <c r="J110" s="550"/>
      <c r="K110" s="549">
        <v>102386770.15</v>
      </c>
    </row>
    <row r="111" spans="1:11" s="27" customFormat="1" ht="24" customHeight="1">
      <c r="A111" s="149" t="s">
        <v>98</v>
      </c>
      <c r="C111" s="149"/>
      <c r="D111" s="14"/>
      <c r="E111" s="549"/>
      <c r="F111" s="550"/>
      <c r="G111" s="549"/>
      <c r="H111" s="550"/>
      <c r="I111" s="549">
        <v>15629454.28</v>
      </c>
      <c r="J111" s="550"/>
      <c r="K111" s="549">
        <v>12314389.9</v>
      </c>
    </row>
    <row r="112" spans="1:11" s="27" customFormat="1" ht="24" customHeight="1">
      <c r="A112" s="149" t="s">
        <v>95</v>
      </c>
      <c r="B112" s="14"/>
      <c r="C112" s="149"/>
      <c r="D112" s="14"/>
      <c r="E112" s="549"/>
      <c r="F112" s="550"/>
      <c r="G112" s="608"/>
      <c r="H112" s="550"/>
      <c r="I112" s="549">
        <v>55126079.78</v>
      </c>
      <c r="J112" s="550"/>
      <c r="K112" s="608">
        <v>0</v>
      </c>
    </row>
    <row r="113" spans="1:11" s="27" customFormat="1" ht="24" customHeight="1">
      <c r="A113" s="149" t="s">
        <v>101</v>
      </c>
      <c r="C113" s="149"/>
      <c r="D113" s="14"/>
      <c r="E113" s="549"/>
      <c r="F113" s="550"/>
      <c r="G113" s="549"/>
      <c r="H113" s="550"/>
      <c r="I113" s="549">
        <v>9388626.41</v>
      </c>
      <c r="J113" s="550"/>
      <c r="K113" s="608">
        <v>0</v>
      </c>
    </row>
    <row r="114" spans="1:11" s="27" customFormat="1" ht="24" customHeight="1">
      <c r="A114" s="149" t="s">
        <v>96</v>
      </c>
      <c r="C114" s="149"/>
      <c r="D114" s="14"/>
      <c r="E114" s="549"/>
      <c r="F114" s="550"/>
      <c r="G114" s="549"/>
      <c r="H114" s="550"/>
      <c r="I114" s="549">
        <v>19219044.68</v>
      </c>
      <c r="J114" s="550"/>
      <c r="K114" s="549">
        <v>17098908.41</v>
      </c>
    </row>
    <row r="115" spans="1:11" s="27" customFormat="1" ht="24" customHeight="1">
      <c r="A115" s="144" t="s">
        <v>136</v>
      </c>
      <c r="C115" s="144"/>
      <c r="E115" s="549"/>
      <c r="F115" s="550"/>
      <c r="G115" s="549"/>
      <c r="H115" s="550"/>
      <c r="I115" s="549">
        <f>26429966.25+174000</f>
        <v>26603966.25</v>
      </c>
      <c r="J115" s="550"/>
      <c r="K115" s="549">
        <v>22683483.04</v>
      </c>
    </row>
    <row r="116" spans="1:11" s="27" customFormat="1" ht="24" customHeight="1">
      <c r="A116" s="144" t="s">
        <v>97</v>
      </c>
      <c r="C116" s="144"/>
      <c r="E116" s="549"/>
      <c r="F116" s="550"/>
      <c r="G116" s="549"/>
      <c r="H116" s="550"/>
      <c r="I116" s="549">
        <v>21287605.89</v>
      </c>
      <c r="J116" s="550"/>
      <c r="K116" s="549">
        <v>16917306.05</v>
      </c>
    </row>
    <row r="117" spans="1:11" s="27" customFormat="1" ht="24" customHeight="1">
      <c r="A117" s="144" t="s">
        <v>24</v>
      </c>
      <c r="C117" s="144"/>
      <c r="E117" s="66"/>
      <c r="F117" s="144"/>
      <c r="G117" s="66"/>
      <c r="I117" s="66">
        <v>10100896.11</v>
      </c>
      <c r="J117" s="144"/>
      <c r="K117" s="66">
        <v>6595282</v>
      </c>
    </row>
    <row r="118" spans="1:3" s="27" customFormat="1" ht="24" customHeight="1">
      <c r="A118" s="59"/>
      <c r="B118" s="144"/>
      <c r="C118" s="144"/>
    </row>
    <row r="119" ht="24" customHeight="1">
      <c r="A119" s="26" t="s">
        <v>778</v>
      </c>
    </row>
    <row r="120" spans="2:3" ht="24" customHeight="1">
      <c r="B120" s="33" t="s">
        <v>45</v>
      </c>
      <c r="C120" s="27"/>
    </row>
    <row r="121" spans="1:3" ht="24" customHeight="1">
      <c r="A121" s="27" t="s">
        <v>0</v>
      </c>
      <c r="B121" s="27"/>
      <c r="C121" s="27"/>
    </row>
    <row r="122" ht="24" customHeight="1"/>
    <row r="123" s="62" customFormat="1" ht="24" customHeight="1">
      <c r="A123" s="330" t="s">
        <v>779</v>
      </c>
    </row>
    <row r="124" spans="2:3" s="62" customFormat="1" ht="24" customHeight="1">
      <c r="B124" s="13" t="s">
        <v>46</v>
      </c>
      <c r="C124" s="14"/>
    </row>
    <row r="125" spans="1:3" s="62" customFormat="1" ht="24" customHeight="1">
      <c r="A125" s="14" t="s">
        <v>1</v>
      </c>
      <c r="B125" s="14"/>
      <c r="C125" s="14"/>
    </row>
    <row r="126" spans="1:3" s="42" customFormat="1" ht="24" customHeight="1">
      <c r="A126" s="13"/>
      <c r="B126" s="14"/>
      <c r="C126" s="14"/>
    </row>
    <row r="127" spans="1:9" s="441" customFormat="1" ht="24" customHeight="1">
      <c r="A127" s="150" t="s">
        <v>780</v>
      </c>
      <c r="B127" s="151"/>
      <c r="C127" s="151"/>
      <c r="D127" s="151"/>
      <c r="E127" s="151"/>
      <c r="F127" s="151"/>
      <c r="G127" s="151"/>
      <c r="H127" s="151"/>
      <c r="I127" s="152"/>
    </row>
    <row r="128" spans="1:9" s="153" customFormat="1" ht="24" customHeight="1">
      <c r="A128" s="151"/>
      <c r="B128" s="151" t="s">
        <v>47</v>
      </c>
      <c r="C128" s="151"/>
      <c r="E128" s="154"/>
      <c r="F128" s="154"/>
      <c r="G128" s="154"/>
      <c r="H128" s="154"/>
      <c r="I128" s="154"/>
    </row>
    <row r="129" spans="1:9" s="153" customFormat="1" ht="24" customHeight="1">
      <c r="A129" s="151" t="s">
        <v>16</v>
      </c>
      <c r="B129" s="154"/>
      <c r="C129" s="154"/>
      <c r="D129" s="154"/>
      <c r="E129" s="154"/>
      <c r="F129" s="154"/>
      <c r="G129" s="154"/>
      <c r="H129" s="154"/>
      <c r="I129" s="154"/>
    </row>
    <row r="130" spans="1:11" s="14" customFormat="1" ht="24" customHeight="1">
      <c r="A130" s="59" t="s">
        <v>15</v>
      </c>
      <c r="B130" s="149"/>
      <c r="C130" s="149"/>
      <c r="E130" s="94"/>
      <c r="F130" s="149"/>
      <c r="G130" s="94"/>
      <c r="I130" s="94"/>
      <c r="J130" s="149"/>
      <c r="K130" s="94"/>
    </row>
    <row r="131" spans="1:11" s="14" customFormat="1" ht="24" customHeight="1">
      <c r="A131" s="59"/>
      <c r="B131" s="149"/>
      <c r="C131" s="149"/>
      <c r="E131" s="94"/>
      <c r="F131" s="149"/>
      <c r="G131" s="94"/>
      <c r="I131" s="94"/>
      <c r="J131" s="149"/>
      <c r="K131" s="94"/>
    </row>
    <row r="132" spans="1:11" s="14" customFormat="1" ht="24" customHeight="1">
      <c r="A132" s="59"/>
      <c r="B132" s="149"/>
      <c r="C132" s="149"/>
      <c r="E132" s="94"/>
      <c r="F132" s="149"/>
      <c r="G132" s="94"/>
      <c r="I132" s="94"/>
      <c r="J132" s="149"/>
      <c r="K132" s="94"/>
    </row>
    <row r="133" spans="1:11" s="14" customFormat="1" ht="24" customHeight="1">
      <c r="A133" s="59"/>
      <c r="B133" s="149"/>
      <c r="C133" s="149"/>
      <c r="E133" s="94"/>
      <c r="F133" s="149"/>
      <c r="G133" s="94"/>
      <c r="I133" s="94"/>
      <c r="J133" s="149"/>
      <c r="K133" s="94"/>
    </row>
    <row r="134" spans="1:11" s="14" customFormat="1" ht="24" customHeight="1">
      <c r="A134" s="59"/>
      <c r="B134" s="149"/>
      <c r="C134" s="149"/>
      <c r="E134" s="94"/>
      <c r="F134" s="149"/>
      <c r="G134" s="94"/>
      <c r="I134" s="94"/>
      <c r="J134" s="149"/>
      <c r="K134" s="94"/>
    </row>
    <row r="135" spans="1:11" s="14" customFormat="1" ht="24" customHeight="1">
      <c r="A135" s="59"/>
      <c r="B135" s="149"/>
      <c r="C135" s="149"/>
      <c r="E135" s="94"/>
      <c r="F135" s="149"/>
      <c r="G135" s="94"/>
      <c r="I135" s="94"/>
      <c r="J135" s="149"/>
      <c r="K135" s="94"/>
    </row>
    <row r="136" spans="1:11" s="14" customFormat="1" ht="24" customHeight="1">
      <c r="A136" s="59"/>
      <c r="B136" s="149"/>
      <c r="C136" s="149"/>
      <c r="E136" s="94"/>
      <c r="F136" s="149"/>
      <c r="G136" s="94"/>
      <c r="I136" s="94"/>
      <c r="J136" s="149"/>
      <c r="K136" s="94"/>
    </row>
    <row r="137" spans="1:11" s="14" customFormat="1" ht="24" customHeight="1">
      <c r="A137" s="59"/>
      <c r="B137" s="149"/>
      <c r="C137" s="149"/>
      <c r="E137" s="94"/>
      <c r="F137" s="149"/>
      <c r="G137" s="94"/>
      <c r="I137" s="94"/>
      <c r="J137" s="149"/>
      <c r="K137" s="94"/>
    </row>
    <row r="138" spans="1:11" s="14" customFormat="1" ht="24" customHeight="1">
      <c r="A138" s="59"/>
      <c r="B138" s="149"/>
      <c r="C138" s="149"/>
      <c r="E138" s="94"/>
      <c r="F138" s="149"/>
      <c r="G138" s="94"/>
      <c r="I138" s="94"/>
      <c r="J138" s="149"/>
      <c r="K138" s="94"/>
    </row>
    <row r="139" spans="1:11" s="14" customFormat="1" ht="24" customHeight="1">
      <c r="A139" s="59"/>
      <c r="B139" s="149"/>
      <c r="C139" s="149"/>
      <c r="E139" s="94"/>
      <c r="F139" s="149"/>
      <c r="G139" s="94"/>
      <c r="I139" s="94"/>
      <c r="J139" s="149"/>
      <c r="K139" s="94"/>
    </row>
    <row r="140" spans="1:11" s="30" customFormat="1" ht="25.5" customHeight="1">
      <c r="A140" s="686" t="s">
        <v>595</v>
      </c>
      <c r="B140" s="686"/>
      <c r="C140" s="686"/>
      <c r="D140" s="686"/>
      <c r="E140" s="686"/>
      <c r="F140" s="686"/>
      <c r="G140" s="686"/>
      <c r="H140" s="686"/>
      <c r="I140" s="686"/>
      <c r="J140" s="686"/>
      <c r="K140" s="686"/>
    </row>
    <row r="141" spans="1:11" s="14" customFormat="1" ht="18.75" customHeight="1">
      <c r="A141" s="59"/>
      <c r="B141" s="149"/>
      <c r="C141" s="149"/>
      <c r="E141" s="94"/>
      <c r="F141" s="149"/>
      <c r="G141" s="94"/>
      <c r="I141" s="94"/>
      <c r="J141" s="149"/>
      <c r="K141" s="94"/>
    </row>
    <row r="142" s="42" customFormat="1" ht="24" customHeight="1">
      <c r="A142" s="41" t="s">
        <v>781</v>
      </c>
    </row>
    <row r="143" s="42" customFormat="1" ht="24" customHeight="1">
      <c r="A143" s="42" t="s">
        <v>782</v>
      </c>
    </row>
    <row r="144" s="42" customFormat="1" ht="24" customHeight="1">
      <c r="A144" s="42" t="s">
        <v>619</v>
      </c>
    </row>
    <row r="145" s="42" customFormat="1" ht="24" customHeight="1">
      <c r="A145" s="42" t="s">
        <v>783</v>
      </c>
    </row>
    <row r="146" s="42" customFormat="1" ht="24" customHeight="1">
      <c r="A146" s="42" t="s">
        <v>613</v>
      </c>
    </row>
    <row r="147" s="42" customFormat="1" ht="24" customHeight="1">
      <c r="A147" s="42" t="s">
        <v>848</v>
      </c>
    </row>
    <row r="148" s="42" customFormat="1" ht="24" customHeight="1">
      <c r="A148" s="42" t="s">
        <v>614</v>
      </c>
    </row>
    <row r="149" s="42" customFormat="1" ht="25.5" customHeight="1">
      <c r="A149" s="42" t="s">
        <v>784</v>
      </c>
    </row>
    <row r="150" s="42" customFormat="1" ht="25.5" customHeight="1">
      <c r="A150" s="42" t="s">
        <v>190</v>
      </c>
    </row>
    <row r="151" s="42" customFormat="1" ht="25.5" customHeight="1">
      <c r="A151" s="42" t="s">
        <v>191</v>
      </c>
    </row>
    <row r="152" s="42" customFormat="1" ht="25.5" customHeight="1">
      <c r="A152" s="42" t="s">
        <v>785</v>
      </c>
    </row>
    <row r="153" s="42" customFormat="1" ht="25.5" customHeight="1">
      <c r="A153" s="42" t="s">
        <v>17</v>
      </c>
    </row>
    <row r="154" s="42" customFormat="1" ht="25.5" customHeight="1">
      <c r="A154" s="42" t="s">
        <v>59</v>
      </c>
    </row>
    <row r="155" s="42" customFormat="1" ht="25.5" customHeight="1">
      <c r="A155" s="42" t="s">
        <v>18</v>
      </c>
    </row>
    <row r="156" s="42" customFormat="1" ht="25.5" customHeight="1">
      <c r="C156" s="42" t="s">
        <v>615</v>
      </c>
    </row>
    <row r="157" s="42" customFormat="1" ht="25.5" customHeight="1">
      <c r="A157" s="42" t="s">
        <v>616</v>
      </c>
    </row>
    <row r="158" s="42" customFormat="1" ht="25.5" customHeight="1">
      <c r="A158" s="42" t="s">
        <v>25</v>
      </c>
    </row>
    <row r="159" s="42" customFormat="1" ht="25.5" customHeight="1">
      <c r="A159" s="42" t="s">
        <v>23</v>
      </c>
    </row>
    <row r="160" s="42" customFormat="1" ht="25.5" customHeight="1">
      <c r="C160" s="42" t="s">
        <v>617</v>
      </c>
    </row>
    <row r="161" s="42" customFormat="1" ht="25.5" customHeight="1">
      <c r="A161" s="42" t="s">
        <v>618</v>
      </c>
    </row>
    <row r="162" s="42" customFormat="1" ht="25.5" customHeight="1">
      <c r="A162" s="42" t="s">
        <v>25</v>
      </c>
    </row>
    <row r="163" s="42" customFormat="1" ht="25.5" customHeight="1">
      <c r="A163" s="42" t="s">
        <v>23</v>
      </c>
    </row>
    <row r="164" s="42" customFormat="1" ht="25.5" customHeight="1">
      <c r="A164" s="42" t="s">
        <v>856</v>
      </c>
    </row>
    <row r="165" s="42" customFormat="1" ht="25.5" customHeight="1">
      <c r="A165" s="42" t="s">
        <v>867</v>
      </c>
    </row>
    <row r="166" s="42" customFormat="1" ht="25.5" customHeight="1">
      <c r="A166" s="42" t="s">
        <v>868</v>
      </c>
    </row>
    <row r="167" s="44" customFormat="1" ht="25.5" customHeight="1">
      <c r="A167" s="44" t="s">
        <v>855</v>
      </c>
    </row>
    <row r="168" s="44" customFormat="1" ht="25.5" customHeight="1">
      <c r="A168" s="44" t="s">
        <v>60</v>
      </c>
    </row>
    <row r="169" s="44" customFormat="1" ht="19.5" customHeight="1">
      <c r="K169" s="45" t="s">
        <v>412</v>
      </c>
    </row>
    <row r="170" spans="2:11" s="44" customFormat="1" ht="25.5" customHeight="1">
      <c r="B170" s="46" t="s">
        <v>2</v>
      </c>
      <c r="G170" s="47" t="s">
        <v>317</v>
      </c>
      <c r="H170" s="48"/>
      <c r="I170" s="54" t="s">
        <v>601</v>
      </c>
      <c r="J170" s="49"/>
      <c r="K170" s="455" t="s">
        <v>19</v>
      </c>
    </row>
    <row r="171" spans="2:11" s="44" customFormat="1" ht="24" customHeight="1">
      <c r="B171" s="423" t="s">
        <v>3</v>
      </c>
      <c r="G171" s="50" t="s">
        <v>371</v>
      </c>
      <c r="H171" s="551"/>
      <c r="I171" s="663">
        <v>108000000</v>
      </c>
      <c r="J171" s="663"/>
      <c r="K171" s="663">
        <v>108000000</v>
      </c>
    </row>
    <row r="172" spans="2:11" s="44" customFormat="1" ht="24" customHeight="1">
      <c r="B172" s="423" t="s">
        <v>4</v>
      </c>
      <c r="G172" s="50" t="s">
        <v>371</v>
      </c>
      <c r="H172" s="551"/>
      <c r="I172" s="663">
        <v>16000000</v>
      </c>
      <c r="J172" s="663"/>
      <c r="K172" s="663">
        <v>16000000</v>
      </c>
    </row>
    <row r="173" spans="2:11" s="44" customFormat="1" ht="24" customHeight="1">
      <c r="B173" s="423" t="s">
        <v>5</v>
      </c>
      <c r="G173" s="50" t="s">
        <v>371</v>
      </c>
      <c r="H173" s="551"/>
      <c r="I173" s="663">
        <v>0</v>
      </c>
      <c r="J173" s="663"/>
      <c r="K173" s="663">
        <v>3000000</v>
      </c>
    </row>
    <row r="174" spans="2:11" s="44" customFormat="1" ht="24" customHeight="1">
      <c r="B174" s="423" t="s">
        <v>6</v>
      </c>
      <c r="G174" s="50" t="s">
        <v>371</v>
      </c>
      <c r="H174" s="551"/>
      <c r="I174" s="663">
        <v>12000000</v>
      </c>
      <c r="J174" s="663"/>
      <c r="K174" s="663">
        <v>12000000</v>
      </c>
    </row>
    <row r="175" spans="2:11" s="44" customFormat="1" ht="24" customHeight="1">
      <c r="B175" s="423" t="s">
        <v>7</v>
      </c>
      <c r="G175" s="50" t="s">
        <v>371</v>
      </c>
      <c r="H175" s="551"/>
      <c r="I175" s="663">
        <v>5000000</v>
      </c>
      <c r="J175" s="663"/>
      <c r="K175" s="663">
        <v>5000000</v>
      </c>
    </row>
    <row r="176" spans="2:11" s="44" customFormat="1" ht="24" customHeight="1">
      <c r="B176" s="423" t="s">
        <v>8</v>
      </c>
      <c r="G176" s="50" t="s">
        <v>371</v>
      </c>
      <c r="H176" s="551"/>
      <c r="I176" s="663">
        <v>5000000</v>
      </c>
      <c r="J176" s="663"/>
      <c r="K176" s="663">
        <v>5000000</v>
      </c>
    </row>
    <row r="177" spans="3:11" s="44" customFormat="1" ht="24" customHeight="1" thickBot="1">
      <c r="C177" s="424" t="s">
        <v>367</v>
      </c>
      <c r="G177" s="50"/>
      <c r="H177" s="551"/>
      <c r="I177" s="664">
        <f>SUM(I171:I176)</f>
        <v>146000000</v>
      </c>
      <c r="J177" s="663"/>
      <c r="K177" s="664">
        <f>SUM(K171:K176)</f>
        <v>149000000</v>
      </c>
    </row>
    <row r="178" spans="1:11" s="30" customFormat="1" ht="25.5" customHeight="1" thickTop="1">
      <c r="A178" s="686" t="s">
        <v>579</v>
      </c>
      <c r="B178" s="686"/>
      <c r="C178" s="686"/>
      <c r="D178" s="686"/>
      <c r="E178" s="686"/>
      <c r="F178" s="686"/>
      <c r="G178" s="686"/>
      <c r="H178" s="686"/>
      <c r="I178" s="686"/>
      <c r="J178" s="686"/>
      <c r="K178" s="686"/>
    </row>
    <row r="179" spans="1:11" s="14" customFormat="1" ht="24" customHeight="1">
      <c r="A179" s="59"/>
      <c r="B179" s="149"/>
      <c r="C179" s="149"/>
      <c r="E179" s="94"/>
      <c r="F179" s="149"/>
      <c r="G179" s="94"/>
      <c r="I179" s="94"/>
      <c r="J179" s="149"/>
      <c r="K179" s="94"/>
    </row>
    <row r="180" s="42" customFormat="1" ht="24" customHeight="1">
      <c r="A180" s="41" t="s">
        <v>786</v>
      </c>
    </row>
    <row r="181" spans="1:11" s="42" customFormat="1" ht="24" customHeight="1">
      <c r="A181" s="41"/>
      <c r="G181" s="44"/>
      <c r="H181" s="44"/>
      <c r="I181" s="44"/>
      <c r="J181" s="44"/>
      <c r="K181" s="45" t="s">
        <v>412</v>
      </c>
    </row>
    <row r="182" spans="2:11" s="44" customFormat="1" ht="25.5" customHeight="1">
      <c r="B182" s="46" t="s">
        <v>9</v>
      </c>
      <c r="F182" s="50"/>
      <c r="G182" s="47" t="s">
        <v>317</v>
      </c>
      <c r="H182" s="48"/>
      <c r="I182" s="54" t="s">
        <v>601</v>
      </c>
      <c r="J182" s="49"/>
      <c r="K182" s="455" t="s">
        <v>19</v>
      </c>
    </row>
    <row r="183" spans="2:11" s="44" customFormat="1" ht="25.5" customHeight="1">
      <c r="B183" s="423" t="s">
        <v>10</v>
      </c>
      <c r="G183" s="50" t="s">
        <v>451</v>
      </c>
      <c r="H183" s="551"/>
      <c r="I183" s="523">
        <v>3600000</v>
      </c>
      <c r="J183" s="551"/>
      <c r="K183" s="523">
        <v>3600000</v>
      </c>
    </row>
    <row r="184" spans="2:11" s="43" customFormat="1" ht="25.5" customHeight="1">
      <c r="B184" s="423" t="s">
        <v>11</v>
      </c>
      <c r="G184" s="50" t="s">
        <v>495</v>
      </c>
      <c r="H184" s="552"/>
      <c r="I184" s="523">
        <v>10000000</v>
      </c>
      <c r="J184" s="553"/>
      <c r="K184" s="523">
        <v>10000000</v>
      </c>
    </row>
    <row r="185" spans="2:11" s="43" customFormat="1" ht="25.5" customHeight="1" hidden="1">
      <c r="B185" s="423" t="s">
        <v>12</v>
      </c>
      <c r="G185" s="50" t="s">
        <v>371</v>
      </c>
      <c r="H185" s="552"/>
      <c r="I185" s="554">
        <v>0</v>
      </c>
      <c r="J185" s="553"/>
      <c r="K185" s="554">
        <v>0</v>
      </c>
    </row>
    <row r="186" spans="3:11" s="43" customFormat="1" ht="25.5" customHeight="1">
      <c r="C186" s="424" t="s">
        <v>367</v>
      </c>
      <c r="G186" s="51"/>
      <c r="H186" s="552"/>
      <c r="I186" s="555">
        <f>SUM(I183:I185)</f>
        <v>13600000</v>
      </c>
      <c r="J186" s="556"/>
      <c r="K186" s="555">
        <f>SUM(K183:K185)</f>
        <v>13600000</v>
      </c>
    </row>
    <row r="187" spans="2:11" s="43" customFormat="1" ht="25.5" customHeight="1" thickBot="1">
      <c r="B187" s="44" t="s">
        <v>430</v>
      </c>
      <c r="G187" s="51"/>
      <c r="H187" s="552"/>
      <c r="I187" s="560">
        <f>+I186+I177</f>
        <v>159600000</v>
      </c>
      <c r="J187" s="553"/>
      <c r="K187" s="560">
        <f>+K186+K177</f>
        <v>162600000</v>
      </c>
    </row>
    <row r="188" ht="25.5" customHeight="1" thickTop="1"/>
    <row r="189" spans="1:13" ht="25.5" customHeight="1">
      <c r="A189" s="43"/>
      <c r="B189" s="44" t="s">
        <v>849</v>
      </c>
      <c r="C189" s="43"/>
      <c r="D189" s="43"/>
      <c r="E189" s="43"/>
      <c r="F189" s="43"/>
      <c r="G189" s="43"/>
      <c r="H189" s="62"/>
      <c r="I189" s="62"/>
      <c r="J189" s="62"/>
      <c r="K189" s="62"/>
      <c r="L189" s="62"/>
      <c r="M189" s="62"/>
    </row>
    <row r="190" spans="1:13" ht="25.5" customHeight="1">
      <c r="A190" s="44" t="s">
        <v>620</v>
      </c>
      <c r="B190" s="44"/>
      <c r="C190" s="44"/>
      <c r="D190" s="44"/>
      <c r="E190" s="44"/>
      <c r="F190" s="44"/>
      <c r="G190" s="44"/>
      <c r="H190" s="62"/>
      <c r="I190" s="62"/>
      <c r="J190" s="62"/>
      <c r="K190" s="62"/>
      <c r="L190" s="62"/>
      <c r="M190" s="62"/>
    </row>
    <row r="191" spans="1:13" ht="25.5" customHeight="1">
      <c r="A191" s="44"/>
      <c r="B191" s="42" t="s">
        <v>63</v>
      </c>
      <c r="C191" s="42"/>
      <c r="D191" s="44"/>
      <c r="E191" s="44"/>
      <c r="F191" s="44"/>
      <c r="G191" s="44"/>
      <c r="H191" s="62"/>
      <c r="I191" s="62"/>
      <c r="J191" s="62"/>
      <c r="K191" s="62"/>
      <c r="L191" s="62"/>
      <c r="M191" s="62"/>
    </row>
    <row r="192" spans="1:13" ht="25.5" customHeight="1">
      <c r="A192" s="42" t="s">
        <v>61</v>
      </c>
      <c r="B192" s="42"/>
      <c r="C192" s="42"/>
      <c r="D192" s="44"/>
      <c r="E192" s="44"/>
      <c r="F192" s="44"/>
      <c r="G192" s="44"/>
      <c r="H192" s="62"/>
      <c r="I192" s="62"/>
      <c r="J192" s="62"/>
      <c r="K192" s="62"/>
      <c r="L192" s="62"/>
      <c r="M192" s="62"/>
    </row>
    <row r="193" spans="1:13" ht="25.5" customHeight="1">
      <c r="A193" s="42" t="s">
        <v>83</v>
      </c>
      <c r="B193" s="42"/>
      <c r="C193" s="42"/>
      <c r="D193" s="44"/>
      <c r="E193" s="44"/>
      <c r="F193" s="44"/>
      <c r="G193" s="44"/>
      <c r="H193" s="62"/>
      <c r="I193" s="62"/>
      <c r="J193" s="62"/>
      <c r="K193" s="62"/>
      <c r="L193" s="62"/>
      <c r="M193" s="62"/>
    </row>
    <row r="194" spans="1:7" ht="11.25" customHeight="1">
      <c r="A194" s="42"/>
      <c r="B194" s="42"/>
      <c r="C194" s="42"/>
      <c r="D194" s="44"/>
      <c r="E194" s="44"/>
      <c r="F194" s="44"/>
      <c r="G194" s="44"/>
    </row>
    <row r="195" spans="2:7" ht="25.5" customHeight="1">
      <c r="B195" s="44" t="s">
        <v>62</v>
      </c>
      <c r="C195" s="43"/>
      <c r="D195" s="52"/>
      <c r="E195" s="52"/>
      <c r="F195" s="52"/>
      <c r="G195" s="52"/>
    </row>
    <row r="196" spans="2:6" ht="25.5" customHeight="1">
      <c r="B196" s="284" t="s">
        <v>104</v>
      </c>
      <c r="C196" s="43"/>
      <c r="D196" s="52"/>
      <c r="E196" s="52"/>
      <c r="F196" s="52"/>
    </row>
    <row r="197" spans="2:6" ht="25.5" customHeight="1">
      <c r="B197" s="44" t="s">
        <v>105</v>
      </c>
      <c r="C197" s="52"/>
      <c r="D197" s="52"/>
      <c r="E197" s="52"/>
      <c r="F197" s="52"/>
    </row>
    <row r="198" spans="2:6" ht="25.5" customHeight="1">
      <c r="B198" s="44" t="s">
        <v>106</v>
      </c>
      <c r="C198" s="52"/>
      <c r="D198" s="52"/>
      <c r="E198" s="52"/>
      <c r="F198" s="52"/>
    </row>
    <row r="199" ht="25.5" customHeight="1">
      <c r="B199" s="52" t="s">
        <v>107</v>
      </c>
    </row>
    <row r="200" ht="25.5" customHeight="1">
      <c r="B200" s="52" t="s">
        <v>108</v>
      </c>
    </row>
    <row r="201" ht="25.5" customHeight="1">
      <c r="B201" s="52" t="s">
        <v>109</v>
      </c>
    </row>
  </sheetData>
  <sheetProtection/>
  <mergeCells count="6">
    <mergeCell ref="A140:K140"/>
    <mergeCell ref="A178:K178"/>
    <mergeCell ref="A1:K1"/>
    <mergeCell ref="A38:K38"/>
    <mergeCell ref="A66:K66"/>
    <mergeCell ref="A101:K101"/>
  </mergeCells>
  <printOptions/>
  <pageMargins left="0.5905511811023623" right="0.1968503937007874" top="0.6299212598425197" bottom="0.4724409448818898" header="0.2362204724409449" footer="0.2362204724409449"/>
  <pageSetup horizontalDpi="600" verticalDpi="600" orientation="portrait" paperSize="9" scale="85" r:id="rId1"/>
  <rowBreaks count="1" manualBreakCount="1">
    <brk id="6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osf</dc:creator>
  <cp:keywords/>
  <dc:description/>
  <cp:lastModifiedBy>owner</cp:lastModifiedBy>
  <cp:lastPrinted>2012-05-15T08:55:39Z</cp:lastPrinted>
  <dcterms:created xsi:type="dcterms:W3CDTF">2003-02-08T06:45:22Z</dcterms:created>
  <dcterms:modified xsi:type="dcterms:W3CDTF">2012-05-15T08:56:04Z</dcterms:modified>
  <cp:category/>
  <cp:version/>
  <cp:contentType/>
  <cp:contentStatus/>
</cp:coreProperties>
</file>