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8" yWindow="72" windowWidth="10212" windowHeight="8208" tabRatio="725" activeTab="0"/>
  </bookViews>
  <sheets>
    <sheet name="Note P1-6" sheetId="1" r:id="rId1"/>
    <sheet name="Note P7-8" sheetId="2" r:id="rId2"/>
    <sheet name="P9" sheetId="3" r:id="rId3"/>
    <sheet name="P10" sheetId="4" r:id="rId4"/>
    <sheet name="P11-13" sheetId="5" r:id="rId5"/>
    <sheet name="P14-15" sheetId="6" r:id="rId6"/>
    <sheet name="P16-18" sheetId="7" r:id="rId7"/>
    <sheet name="P19" sheetId="8" r:id="rId8"/>
    <sheet name="P20-26" sheetId="9" r:id="rId9"/>
    <sheet name="P27-31" sheetId="10" r:id="rId10"/>
    <sheet name="P32-33" sheetId="11" r:id="rId11"/>
    <sheet name="P34" sheetId="12" r:id="rId12"/>
  </sheets>
  <definedNames>
    <definedName name="_xlnm.Print_Area" localSheetId="0">'Note P1-6'!$A$1:$K$201</definedName>
    <definedName name="_xlnm.Print_Area" localSheetId="1">'Note P7-8'!$A$1:$L$53</definedName>
    <definedName name="_xlnm.Print_Area" localSheetId="4">'P11-13'!$A$1:$L$140</definedName>
    <definedName name="_xlnm.Print_Area" localSheetId="5">'P14-15'!$A$1:$L$80</definedName>
    <definedName name="_xlnm.Print_Area" localSheetId="6">'P16-18'!$A$1:$M$91</definedName>
    <definedName name="_xlnm.Print_Area" localSheetId="7">'P19'!$A$1:$J$25</definedName>
    <definedName name="_xlnm.Print_Area" localSheetId="8">'P20-26'!$A$1:$M$226</definedName>
    <definedName name="_xlnm.Print_Area" localSheetId="9">'P27-31'!$A$1:$L$210</definedName>
    <definedName name="_xlnm.Print_Area" localSheetId="10">'P32-33'!$A$1:$W$49</definedName>
    <definedName name="_xlnm.Print_Area" localSheetId="11">'P34'!$A$1:$L$29</definedName>
  </definedNames>
  <calcPr fullCalcOnLoad="1"/>
</workbook>
</file>

<file path=xl/sharedStrings.xml><?xml version="1.0" encoding="utf-8"?>
<sst xmlns="http://schemas.openxmlformats.org/spreadsheetml/2006/main" count="1688" uniqueCount="984">
  <si>
    <t>9.  INVESTMENTS IN RELATED PARTIES</t>
  </si>
  <si>
    <t xml:space="preserve">     9.1  Investments in securities available for sales</t>
  </si>
  <si>
    <t xml:space="preserve">     9.2  General investments</t>
  </si>
  <si>
    <t>9.  INVESTMENTS IN RELATED PARTIES (CONTINUED)</t>
  </si>
  <si>
    <t xml:space="preserve">      10.1  Investments in securities available for sales</t>
  </si>
  <si>
    <t xml:space="preserve">      10.2  General investment </t>
  </si>
  <si>
    <t>11.  REAL ESTATE FOR SALE</t>
  </si>
  <si>
    <t xml:space="preserve">12.  INVESTMENT PROPERTIES </t>
  </si>
  <si>
    <t>12.  INVESTMENT PROPERTIES (CONTINUED)</t>
  </si>
  <si>
    <t xml:space="preserve">13.  PROPERTY, PLANT AND EQUIPMENT </t>
  </si>
  <si>
    <t xml:space="preserve">14.  INTANGIBLE ASSETS </t>
  </si>
  <si>
    <t>15. BANK OVERDRAFTS AND LOANS FROM FINANCIAL INSTITUTIONS</t>
  </si>
  <si>
    <t xml:space="preserve">      15.1  Bank overdrafts</t>
  </si>
  <si>
    <t xml:space="preserve">      15.2  Loans from banks</t>
  </si>
  <si>
    <t xml:space="preserve">16.  LONG-TERM LOANS </t>
  </si>
  <si>
    <t>17.  EMPLOYEE BENEFITS OBLIGATION</t>
  </si>
  <si>
    <t>17.  EMPLOYEE BENEFITS OBLIGATION (CONTINUED)</t>
  </si>
  <si>
    <t>FOR THE SIX MONTHS ENDED  JUNE 30 , 2013</t>
  </si>
  <si>
    <t>June 30, 2013</t>
  </si>
  <si>
    <t>June 30, 2012</t>
  </si>
  <si>
    <t>Trade and other receivables - related parties as at  June 30, 2013 and  December 31, 2012 are as follows :</t>
  </si>
  <si>
    <t>Trade accounts receivable - related parties which reclassified by aging as at June 30, 2013 and  December 31, 2012</t>
  </si>
  <si>
    <t>Trade and other receivables - others as at June 30, 2013 and  December 31, 2012 are as follows :</t>
  </si>
  <si>
    <t>Other receivables which reclassified by aging as at  June 30, 2013 and  December 31, 2012  are as follows :</t>
  </si>
  <si>
    <t xml:space="preserve">June 30, </t>
  </si>
  <si>
    <t xml:space="preserve">      reviewed quarterly. </t>
  </si>
  <si>
    <t xml:space="preserve">      but adopted all financial reporting statements as the same of the  Company. Nevertheless, the Company is unable to adjust the effects to investments in those associated companies. Since the Company has no authority in commanding those associated companies to have financial statements</t>
  </si>
  <si>
    <t>June 30,</t>
  </si>
  <si>
    <t xml:space="preserve">       12.1  Investment properties - other land shown as financial statements  as at  June 30, 2013 and December 31, 2012 are details as follows : </t>
  </si>
  <si>
    <t xml:space="preserve"> June 30, 2013</t>
  </si>
  <si>
    <t xml:space="preserve">       12.2  Investment properties - lease shown as financial statements as at  June 30, 2013 and  December 31, 2012 are details as follows : </t>
  </si>
  <si>
    <t xml:space="preserve">                As at June 30, 2013</t>
  </si>
  <si>
    <t xml:space="preserve">               Property, plant and equipment shown in financial statements   as at  June 30, 2013 and  December 31, 2012 consist of :</t>
  </si>
  <si>
    <t xml:space="preserve">          As at June 30, 2013</t>
  </si>
  <si>
    <t xml:space="preserve">    As at June 30, 2013</t>
  </si>
  <si>
    <t xml:space="preserve">        and six months ended June 30, 2013 and 2012 are as follows : </t>
  </si>
  <si>
    <t>For the six months ended</t>
  </si>
  <si>
    <t xml:space="preserve">               As at June 30, 2013 and December 31, 2012, the Company has loans from 7 local banks and financial institutions amount</t>
  </si>
  <si>
    <t>Employee benefit obligations as at  June 30, 2013</t>
  </si>
  <si>
    <t xml:space="preserve">                passed  to  pay dividend  from  the  results of  operation  for the  year 2011  at  Baht 0.23 per share  for 494,034,300 shares, </t>
  </si>
  <si>
    <t xml:space="preserve">                amounting to Baht 113,627,889.00 which was paid on May 18, 2012.</t>
  </si>
  <si>
    <t xml:space="preserve">                passed  to  pay dividend  from  the  results of  operation  for the  year 2012  at  Baht 0.23 per share  for 494,034,300 shares, </t>
  </si>
  <si>
    <t xml:space="preserve">                amounting to Baht 113,627,889.00 which was paid on May 20, 2013.</t>
  </si>
  <si>
    <t>18. DIVIDEND</t>
  </si>
  <si>
    <t xml:space="preserve">       18.2  According to  the resolution  of the General Meeting  of the shareholders  for the year 2012  No. 41  held on April 23, 2012</t>
  </si>
  <si>
    <t>19.  PROVIDENT FUND</t>
  </si>
  <si>
    <t xml:space="preserve">       fund regulation.  For the  six months ended June 30,  2013  and   2012,  the Company  paid a  contribution to  the fund  in the </t>
  </si>
  <si>
    <t>20.  LEGAL RESERVE</t>
  </si>
  <si>
    <t>21. GENERAL RESERVE</t>
  </si>
  <si>
    <t xml:space="preserve">As at  June 30, 2013 and December 31, 2012,  the Company  has appropriated  part of  profit amount  of Baht  280 million as </t>
  </si>
  <si>
    <t>22. INCOME TAX</t>
  </si>
  <si>
    <t>Income tax for the six-month periods ended June 30, 2013 and 2012 summarized as follows:</t>
  </si>
  <si>
    <t xml:space="preserve">23. EXPENSES ANALYZED BY NATURE </t>
  </si>
  <si>
    <t>method is applied and separate financial statements</t>
  </si>
  <si>
    <t>24. CAPITAL MANAGEMENT</t>
  </si>
  <si>
    <t>25.  DIRECTORS' REMUNERATION</t>
  </si>
  <si>
    <t xml:space="preserve">26  MANAGEMENT BENEFIT EXPENSE </t>
  </si>
  <si>
    <t>27.  COMMITMENT AND CONTINGENT LIABILITIES</t>
  </si>
  <si>
    <t xml:space="preserve">        27.1  The Company has commitment  which presented  in the  financial statements  in which  the equity method  is applied  and</t>
  </si>
  <si>
    <t xml:space="preserve">                 27.1.1  The Company  has commitment  for letter  of  guarantee  issuance  by a  commercial  bank  for electricity  usage to</t>
  </si>
  <si>
    <t xml:space="preserve">                 27.1.2  The Company entered into an agreement for using trademark for consumer products with a foreign company. This</t>
  </si>
  <si>
    <t xml:space="preserve">                 27.1.3  The Company made an agreement  to purchase electricity current  from an affiliated company for 15 years in order</t>
  </si>
  <si>
    <t xml:space="preserve">        27.3  The Company  has  commitment  lines  with  banks,  financial  institutions  and  other companies  for  its related  parties as</t>
  </si>
  <si>
    <t>For the six months ended  June 30, 2013 and December 31, 2012,  the significant  transaction with  related parties are as follows :</t>
  </si>
  <si>
    <t>26. TRANSACTION WITH RELATED PARTIES (CONTINUED)</t>
  </si>
  <si>
    <t>27.  COMMITMENT AND CONTINGENT LIABILITIES (CONTINUED)</t>
  </si>
  <si>
    <t>28. TRANSACTION WITH RELATED PARTIES</t>
  </si>
  <si>
    <t xml:space="preserve">For the six months ended  June 30, 2013  and 2012  electricity and  steam income  were received  from  related companies of </t>
  </si>
  <si>
    <t>28. TRANSACTION WITH RELATED PARTIES (CONTINUED)</t>
  </si>
  <si>
    <t>29.  SEGMENT FINANCIAL INFORMATION</t>
  </si>
  <si>
    <t xml:space="preserve">       29.1  Segment financial information in the financial statements in which the equity method is applied for the six months ended June 30, 2013 and 2012 are as follows :</t>
  </si>
  <si>
    <t>29. SEGMENT FINANCIAL INFORMATION (CONTINUED)</t>
  </si>
  <si>
    <t>30. FINANCIAL  INSTRUMENTS  DISCLOSURE</t>
  </si>
  <si>
    <t xml:space="preserve">      30.1  Accounting policies</t>
  </si>
  <si>
    <t xml:space="preserve">      30.2  Management Risk</t>
  </si>
  <si>
    <t xml:space="preserve">       30.3  Interest Rate Risk</t>
  </si>
  <si>
    <t xml:space="preserve">       30.4  Credit Risk</t>
  </si>
  <si>
    <t xml:space="preserve">       30.5  Exchange rate Risk</t>
  </si>
  <si>
    <t xml:space="preserve">       30.6  Fair value of Financial instruments</t>
  </si>
  <si>
    <t xml:space="preserve">       408.74 million. </t>
  </si>
  <si>
    <t>0 -13*</t>
  </si>
  <si>
    <t xml:space="preserve">       amount of Baht 3.84 million and Baht 3.71  million respectively. </t>
  </si>
  <si>
    <t xml:space="preserve">                              Metropolitan  Electricity  Authority and Provincial  Electricity Authority in the amount of Baht 4,236,100.00 and </t>
  </si>
  <si>
    <t xml:space="preserve">                              Baht 3,836,100.00 respectively, guarantee  the unfiltered water usage with East - Water Resources Development  and </t>
  </si>
  <si>
    <t xml:space="preserve">                              Management Public Company Limited  in  the  amount  of  Baht 1,900,000.00 and Baht 1,100,000.00 respectively.</t>
  </si>
  <si>
    <t>As at June 30, 2013,  there are 60 electricity  users of  which 49 users  guaranteed  their  electricity usage  by</t>
  </si>
  <si>
    <t xml:space="preserve">                 in Sahaphat Industrial Park  for 4 and  9 agreement  with the remaining amount  under  the  agreement of  Baht  6.37  million</t>
  </si>
  <si>
    <t xml:space="preserve">As at June 30, 2013 and December 31, 2012,   the Company has commitment  lines of Baht 134.60 million  and Baht 154.60 </t>
  </si>
  <si>
    <t xml:space="preserve">       million  respectively, has spent in amount  of  Baht 14.99 million and Baht 21.58 million  respectively.</t>
  </si>
  <si>
    <t xml:space="preserve">      totaling Baht 924.85 million and Baht  795.87  million respectively.</t>
  </si>
  <si>
    <t xml:space="preserve">       29.2  Segment financial information  in the separate financial statements for the six months ended June 30, 2013 and 2012 are as follows :</t>
  </si>
  <si>
    <t xml:space="preserve">        on August 13, 2013.</t>
  </si>
  <si>
    <t xml:space="preserve">As at  June 30, 2013,  the  Company  recorded  investment  in 17 associated companies  under  equity  method  from  management's financial  statements which  were not reviewed by  the auditors  for totaling  Baht 2,508.69 million equal to 12.80 % of total assets and share of profit from  </t>
  </si>
  <si>
    <t xml:space="preserve">      investments for the three months and six  months ended June 30, 2013 of Baht 76.52 million  and Baht 134.37 million equal to 16.75% of net profit. In addition, those 17 associated companies are Not -  Publicly Accountable Entities that they have not prepared financial reporting </t>
  </si>
  <si>
    <t xml:space="preserve">      Depreciation for the three months and six months ended  June 30, 2013  was Baht 22.26 million and Baht 43.62 million respectively. (2012 : Baht 18.54 million and Baht 36.79 million, respectively).  </t>
  </si>
  <si>
    <t xml:space="preserve">                As at June 30, 2013 and December 31, 2012,  the Company has overdrafts facilities with 10 banks  amount of Baht 200.00 million </t>
  </si>
  <si>
    <t xml:space="preserve">    In 2013, the Company has lons from a commercial bank  amount  of  Baht  300 million (loans  facility amount of   Baht  500 </t>
  </si>
  <si>
    <t xml:space="preserve">    In 2012 , the Company has loans from a commercial bank  amount  of  Baht  500 million by making the first repayment</t>
  </si>
  <si>
    <t xml:space="preserve">        under agreement amount of  Baht 83.34 million within January 31, 2013.  The remaining  is  repayable every six months through</t>
  </si>
  <si>
    <t xml:space="preserve">        5 installments of  Baht  83.34 million each . The agreement is terminated on July 31, 2015 ( interest at rate of MLR-1.75% per annum,</t>
  </si>
  <si>
    <t>As at June 30, 2013 and December 31, 2012,  the Company has provided a legal reserve  of  Baht 80 million equal to 10%</t>
  </si>
  <si>
    <t xml:space="preserve">                 separate financial statements as at June 30, 2013 and December 31, 2012 as follows :</t>
  </si>
  <si>
    <t xml:space="preserve">                             commercial bank amount of Baht 125,953,500.00 , 6 users guaranteed by cash amount of Baht 1,022,000.00 , 1 user </t>
  </si>
  <si>
    <t xml:space="preserve">For the six months ended June 30, 2013 and 2012 cost of  electricity and steam of Baht 921.39 million and Baht 792.55 million </t>
  </si>
  <si>
    <t xml:space="preserve">         - Gain (loss) on re-measuring of available -</t>
  </si>
  <si>
    <t xml:space="preserve">                    for sale investments</t>
  </si>
  <si>
    <t xml:space="preserve">                      for sale investments assoicated compnaies </t>
  </si>
  <si>
    <t>- 28 -</t>
  </si>
  <si>
    <t>- 29 -</t>
  </si>
  <si>
    <t>- 30 -</t>
  </si>
  <si>
    <t>- 31 -</t>
  </si>
  <si>
    <t>- 34 -</t>
  </si>
  <si>
    <t xml:space="preserve"> - 32 -</t>
  </si>
  <si>
    <t xml:space="preserve"> - 33 -</t>
  </si>
  <si>
    <t xml:space="preserve">4.1 Amount of adjustments which effected to the transaction in statements of statements of financial position and statements </t>
  </si>
  <si>
    <t xml:space="preserve">      2.3   New accounting standards in issue not yet effective</t>
  </si>
  <si>
    <t xml:space="preserve">       2.3   New accounting standards in issue not yet effective (Continued)</t>
  </si>
  <si>
    <t xml:space="preserve">         Investments in associates- using equity method, decrease</t>
  </si>
  <si>
    <t>liabilities derived from temporary difference to be paid income tax between investments value by using equity method and cost of</t>
  </si>
  <si>
    <t>4.2 In the first quarter of 2013, the Company has initially applied accounting standards regarding the income tax, then, deferred tax</t>
  </si>
  <si>
    <t xml:space="preserve">investments in associates were  recorded. However, in the second quarter of 2013, the Company found that the holding investments </t>
  </si>
  <si>
    <t xml:space="preserve">in such associates are investments in type of long-term and not intended to sell. Nevertheless, there is no resulted temporary difference </t>
  </si>
  <si>
    <t xml:space="preserve">to be paid income tax. Therefore, the Company made retroactively errors correction relating to deferred tax liabilities which were </t>
  </si>
  <si>
    <t>realized in the first quarter of  2013 as if the Company never had recorded such liabilities.</t>
  </si>
  <si>
    <t xml:space="preserve">        Y 30,000 </t>
  </si>
  <si>
    <t xml:space="preserve">       Y 30,000 </t>
  </si>
  <si>
    <t xml:space="preserve">TAKA 530,000 </t>
  </si>
  <si>
    <t xml:space="preserve">¥34,433 </t>
  </si>
  <si>
    <t xml:space="preserve">                Fair value of investment properties - other lands as at June 30, 2013 which were appraised by the independent appraiser amounted to Baht</t>
  </si>
  <si>
    <t xml:space="preserve">          Baht 2.56 million and Baht 5.10 million respectively)  </t>
  </si>
  <si>
    <t xml:space="preserve">                Depreciation for the three months and six months ended  June 30, 2013 Baht 7.39 million and Baht 11.51 million respectively.  (In 2012</t>
  </si>
  <si>
    <t xml:space="preserve">                Fair value of investment properties - for rent as at June 30, 2013 which were appraised by the independent appraiser amounted to   </t>
  </si>
  <si>
    <t xml:space="preserve">          Baht 838.71 million.</t>
  </si>
  <si>
    <r>
      <t xml:space="preserve">    </t>
    </r>
    <r>
      <rPr>
        <sz val="16"/>
        <color indexed="10"/>
        <rFont val="AngsanaUPC"/>
        <family val="1"/>
      </rPr>
      <t xml:space="preserve">  </t>
    </r>
    <r>
      <rPr>
        <sz val="16"/>
        <color indexed="8"/>
        <rFont val="AngsanaUPC"/>
        <family val="1"/>
      </rPr>
      <t>Fixed assets at cost of  Baht 382.43 million</t>
    </r>
    <r>
      <rPr>
        <sz val="16"/>
        <color indexed="10"/>
        <rFont val="AngsanaUPC"/>
        <family val="1"/>
      </rPr>
      <t xml:space="preserve"> </t>
    </r>
    <r>
      <rPr>
        <sz val="16"/>
        <rFont val="AngsanaUPC"/>
        <family val="1"/>
      </rPr>
      <t>as at June 30,2013 and December 31, 2012,  which were fully depreciated but are still being operated.</t>
    </r>
  </si>
  <si>
    <t xml:space="preserve">    of Baht 2,000.00 million  from 3 foreign banks of Baht 790.00 million at the interest rate 2.80% - 3.33%  per annum (as at December 31,</t>
  </si>
  <si>
    <t xml:space="preserve">    2012, interest rate of 2.90%- 3.50% per annum).</t>
  </si>
  <si>
    <t xml:space="preserve">       18.1  According to  the resolution  of the General Meeting  of the shareholders  for the year 2013  No. 42  held on April 22, 2013</t>
  </si>
  <si>
    <t xml:space="preserve">         Income tax, (increase) decrease</t>
  </si>
  <si>
    <t xml:space="preserve">         Earnings per share, (increase) decrease : Baht</t>
  </si>
  <si>
    <t xml:space="preserve">       27.2   As at  June 30, 2013 and  December 31, 2012,  the Company  has commitment on agreement in  respect  of  construction  </t>
  </si>
  <si>
    <t xml:space="preserve">      Baht 804.23 million and Baht  674.30 million, and received from other companies of Baht 120.62 million and Baht 121.57  million, </t>
  </si>
  <si>
    <t>Fixed Assets acquisition with related persons and parties for the three months and six months ended June 30, 2013 and 2012 are as follows :</t>
  </si>
  <si>
    <t xml:space="preserve">         Other comprehensive income, (increase) decrease</t>
  </si>
  <si>
    <t xml:space="preserve">     respectively.  (In 2012 Baht 142,338.51  and Baht 278,204.29 , respectively).   </t>
  </si>
  <si>
    <t xml:space="preserve">Amortization expenses  for the  three months and six months ended  June 30, 2013 Baht 393,444.54 and Baht  782,924.63 </t>
  </si>
  <si>
    <t>31.  INTERIM FINANCIAL STATEMENTS APPROVAL</t>
  </si>
  <si>
    <t>(Restated)</t>
  </si>
  <si>
    <t>-4-</t>
  </si>
  <si>
    <t>-5-</t>
  </si>
  <si>
    <t>-6-</t>
  </si>
  <si>
    <t xml:space="preserve"> - 7 -</t>
  </si>
  <si>
    <t xml:space="preserve"> - 8 -</t>
  </si>
  <si>
    <t xml:space="preserve"> - 9 -</t>
  </si>
  <si>
    <t xml:space="preserve"> - 10 -</t>
  </si>
  <si>
    <t xml:space="preserve"> - 19 -</t>
  </si>
  <si>
    <t>- 25 -</t>
  </si>
  <si>
    <t>- 26 -</t>
  </si>
  <si>
    <t>Financial Reporting Standards</t>
  </si>
  <si>
    <t>Standing Interpretations</t>
  </si>
  <si>
    <t>Financial Reporting Interpretations</t>
  </si>
  <si>
    <t>TFRIC 4</t>
  </si>
  <si>
    <t xml:space="preserve">Rights to Interests arising from Decommissioning, </t>
  </si>
  <si>
    <t xml:space="preserve">     Restoration and Environmental </t>
  </si>
  <si>
    <t>TFRIC 1</t>
  </si>
  <si>
    <t xml:space="preserve">Changes in Existing Decommissioning, </t>
  </si>
  <si>
    <t xml:space="preserve">    Restoration and Similar Liabilities</t>
  </si>
  <si>
    <t>Applying the Restatement Approach under TAS 29</t>
  </si>
  <si>
    <t>Interim Financial Reporting and Impairment</t>
  </si>
  <si>
    <t xml:space="preserve">Service Concession Arrangements </t>
  </si>
  <si>
    <t>Customers Loyalty Programmes</t>
  </si>
  <si>
    <t xml:space="preserve">TFRIC 7 </t>
  </si>
  <si>
    <t xml:space="preserve">TFRIC 5 </t>
  </si>
  <si>
    <t xml:space="preserve">TFRIC 10 </t>
  </si>
  <si>
    <t xml:space="preserve">TFRIC 12 </t>
  </si>
  <si>
    <t xml:space="preserve">TFRIC 13 </t>
  </si>
  <si>
    <t xml:space="preserve">TFRS 4 </t>
  </si>
  <si>
    <t>Insurance Contracts</t>
  </si>
  <si>
    <t>TSIC 29</t>
  </si>
  <si>
    <t>Service Concession Arrangements Disclosures</t>
  </si>
  <si>
    <t>Effective date</t>
  </si>
  <si>
    <t>January 1, 2016</t>
  </si>
  <si>
    <t>January 1, 2014</t>
  </si>
  <si>
    <t>Accounting Standards</t>
  </si>
  <si>
    <t xml:space="preserve">TAS 12  </t>
  </si>
  <si>
    <t>TAS 20 (Revised 2009)</t>
  </si>
  <si>
    <t>TAS 21 (Revised 2009)</t>
  </si>
  <si>
    <t>TFRS 8</t>
  </si>
  <si>
    <t xml:space="preserve">TSIC 10 </t>
  </si>
  <si>
    <t>TSIC 21</t>
  </si>
  <si>
    <t>TSIC 25</t>
  </si>
  <si>
    <t xml:space="preserve">  (UNAUDITED/REVIEWED ONLY)</t>
  </si>
  <si>
    <t xml:space="preserve">     2.2  Adoption of new accounting standards during the period</t>
  </si>
  <si>
    <t xml:space="preserve">     set  of  annual  financial  statements.  Accordingly,  it  focuses on new activities,  events,  and circumstances  and  does not  duplicate</t>
  </si>
  <si>
    <t xml:space="preserve">     </t>
  </si>
  <si>
    <t xml:space="preserve">     Therefore,  these  interim financial  statements  should  access   to  the  most  recent  annual   financial statements.</t>
  </si>
  <si>
    <t xml:space="preserve">     information previously  reported.  However,  the statements  of financial position, statements of comprehensive  income, statements</t>
  </si>
  <si>
    <t xml:space="preserve">     of changes in shareholders' equity and statements of  cash  flows  are presented  the same as previous  annual financial statements.</t>
  </si>
  <si>
    <t xml:space="preserve">             These interim  financial statements have been prepared for the purpose to provide  the update information on the latest complete</t>
  </si>
  <si>
    <t xml:space="preserve">     interpretations and accounting guidance which are effective for the period beginning on or after January 1, 2013 as follows:</t>
  </si>
  <si>
    <t xml:space="preserve">           The Federation of  Accounting Professions issued  new  accounting standards, financial  reporting  standards, standing </t>
  </si>
  <si>
    <t>Standing Interpretation</t>
  </si>
  <si>
    <t>Accounting Guidance</t>
  </si>
  <si>
    <t>Transfers of Financial Assets</t>
  </si>
  <si>
    <t xml:space="preserve">Determining whether an Arrangement </t>
  </si>
  <si>
    <t xml:space="preserve">    contains a Lease</t>
  </si>
  <si>
    <r>
      <t xml:space="preserve">     </t>
    </r>
    <r>
      <rPr>
        <i/>
        <sz val="16"/>
        <rFont val="Angsana New"/>
        <family val="1"/>
      </rPr>
      <t>Financial Reporting in Hyperinflationary Economies</t>
    </r>
  </si>
  <si>
    <t xml:space="preserve">            At  present,  the Company  is being  evaluated the  effects of  those standards  on the  financial statements in  the year</t>
  </si>
  <si>
    <t xml:space="preserve">                in which they are initially applied.</t>
  </si>
  <si>
    <t xml:space="preserve">      statements for the year ended December 31, 2012,  except for the change in the accounting policies due to the following :</t>
  </si>
  <si>
    <t xml:space="preserve">These  interim  financial  statements  have  been  prepared  by  using  the accounting  policy and estimates of the financial </t>
  </si>
  <si>
    <t xml:space="preserve">     3.1 TAS 8 "Operation Segments"</t>
  </si>
  <si>
    <t xml:space="preserve">     of  guidance to which  management  refers, whose  applicability  it considers when selecting  accounting  policies, changes in</t>
  </si>
  <si>
    <t>TAS 8 required the entity to disclose the presentation of  financial  information by  segment  articulate the hierarchy</t>
  </si>
  <si>
    <t xml:space="preserve">     accounting policies.  The effects incurred from disclosures only, the amount in financial statements of the Company has not</t>
  </si>
  <si>
    <t xml:space="preserve">     been affected.</t>
  </si>
  <si>
    <t xml:space="preserve">     3.2 TAS 12 “INCOME TAXES”</t>
  </si>
  <si>
    <t>Income tax expense for the year comprises current income tax and deferred tax.</t>
  </si>
  <si>
    <t>Income Tax</t>
  </si>
  <si>
    <t xml:space="preserve">Current tax </t>
  </si>
  <si>
    <t>taxable profits determined in accordance with tax legislation.</t>
  </si>
  <si>
    <t>Current income tax is provided in the  accounts at the  amount expected to be paid  to the taxation  authorities, based on</t>
  </si>
  <si>
    <t>Deferred tax</t>
  </si>
  <si>
    <t xml:space="preserve">   Deferred tax is provided on temporary differences between their carrying amounts at the end of each reporting period</t>
  </si>
  <si>
    <t xml:space="preserve">   and the tax bases of assets and liabilities by using the tax rates enacted at the end of the reporting period.</t>
  </si>
  <si>
    <t xml:space="preserve">   At each reporting date, the Company and its subsidiary companies review and reduce the carrying amount of deferred</t>
  </si>
  <si>
    <t xml:space="preserve">   of the deferred tax asset to be utilized.</t>
  </si>
  <si>
    <t xml:space="preserve">   tax assets to the extent  that it is no longer probable  that sufficient taxable profit  will be available to  allow all or part </t>
  </si>
  <si>
    <t xml:space="preserve">    The Company recognizes deferred tax liabilities for all taxable temporary differences while they recognize deferred tax</t>
  </si>
  <si>
    <t xml:space="preserve">   assets for all deductible temporary differences and tax losses carried forward to the extent that it is probable that</t>
  </si>
  <si>
    <t xml:space="preserve">   forward can be utilized.</t>
  </si>
  <si>
    <t xml:space="preserve">   future taxable profit will be available against which such deductible temporary differences and tax losses carried </t>
  </si>
  <si>
    <t xml:space="preserve">    The Company records deferred tax directly to shareholders' equity if the tax relates to items that are recorded directly to</t>
  </si>
  <si>
    <t xml:space="preserve">   shareholders' equity.</t>
  </si>
  <si>
    <t>3.  SIGNIFICANT ACCOUNTING POLICIES (CONTINUED)</t>
  </si>
  <si>
    <t>4.  CUMULULATIVE EFFECTS OF CHANGES IN ACCOUNTING POLICY FROM ADOPTION NEW ACCOUNTING</t>
  </si>
  <si>
    <t xml:space="preserve">     STANDARDS</t>
  </si>
  <si>
    <t>of comprehensive income are as follows:</t>
  </si>
  <si>
    <t>January 1, 2012</t>
  </si>
  <si>
    <t>Statements of financial position</t>
  </si>
  <si>
    <t>Assets</t>
  </si>
  <si>
    <t>Liabilities</t>
  </si>
  <si>
    <t>Shareholders’ equity</t>
  </si>
  <si>
    <t>Financial statements in which the equity method is applied</t>
  </si>
  <si>
    <t xml:space="preserve">         Deferred tax assets, increase</t>
  </si>
  <si>
    <t xml:space="preserve">         Deferred tax liabilities, increase</t>
  </si>
  <si>
    <t xml:space="preserve">         Decrease in other components of equity </t>
  </si>
  <si>
    <t xml:space="preserve">         Unappropriated retained earnings, increase</t>
  </si>
  <si>
    <t>Sepatate financial statements</t>
  </si>
  <si>
    <t xml:space="preserve">     STANDARDS (CONTINUED)</t>
  </si>
  <si>
    <t>Statements of comprehensive income</t>
  </si>
  <si>
    <t xml:space="preserve">   8.1  Investments in associated companies - using by equity method</t>
  </si>
  <si>
    <t>Air refresher</t>
  </si>
  <si>
    <t>Industrial Park</t>
  </si>
  <si>
    <t xml:space="preserve">       ( interest at rate of FDR (six months)+2.50% per annum, is payable on a monthly basis).</t>
  </si>
  <si>
    <r>
      <t>Long-term loans</t>
    </r>
  </si>
  <si>
    <t>Less  Current portion of long-term debt</t>
  </si>
  <si>
    <t xml:space="preserve">Long-term loans </t>
  </si>
  <si>
    <t xml:space="preserve">10. OTHER  LONG- ERM INVESTMENTS (CONTINUED) </t>
  </si>
  <si>
    <t>10. OTHER  LONG-TERM INVESTMENTS</t>
  </si>
  <si>
    <r>
      <t xml:space="preserve">      Protection Act B.E. </t>
    </r>
    <r>
      <rPr>
        <sz val="16"/>
        <color indexed="8"/>
        <rFont val="Angsana New"/>
        <family val="1"/>
      </rPr>
      <t>2541</t>
    </r>
    <r>
      <rPr>
        <sz val="16"/>
        <rFont val="Angsana New"/>
        <family val="1"/>
      </rPr>
      <t xml:space="preserve">. Employee is entitled the retirement benefits and other long-term benefits based on right and length of service. </t>
    </r>
  </si>
  <si>
    <t xml:space="preserve">Changes in present value of employee benefits obligation project </t>
  </si>
  <si>
    <t>Current cost and interest</t>
  </si>
  <si>
    <t>Employee benedits paid</t>
  </si>
  <si>
    <t xml:space="preserve">method is applied and </t>
  </si>
  <si>
    <t>Financial statements in which</t>
  </si>
  <si>
    <t>the equity method is applied</t>
  </si>
  <si>
    <t>Current tax:</t>
  </si>
  <si>
    <t>Deferred tax:</t>
  </si>
  <si>
    <t>Deferred tax from temporary differences and</t>
  </si>
  <si>
    <t>Income tax expenses presented in statements of income</t>
  </si>
  <si>
    <t xml:space="preserve">        Income tax for the period</t>
  </si>
  <si>
    <t xml:space="preserve">        Reversal of temporary differences</t>
  </si>
  <si>
    <t>As at December 31, 2012, there were 57 electricity users of which 46 users guaranteed their electricity usage</t>
  </si>
  <si>
    <t xml:space="preserve">                             by commercial bank amount of Baht 124,823,500.00, 6 users guaranteed by cash amount of Baht 822,000.00, 1 user </t>
  </si>
  <si>
    <t>Property acquisition</t>
  </si>
  <si>
    <t>Property selling</t>
  </si>
  <si>
    <t xml:space="preserve">       note No. 3.</t>
  </si>
  <si>
    <t xml:space="preserve">Most  of  financial  assets  are short-term  assets  and  loans  bear the  market  interest  rate.  The book  value of  </t>
  </si>
  <si>
    <t xml:space="preserve">     Income tax</t>
  </si>
  <si>
    <t xml:space="preserve">            Those accounting standards,  financial reporting standards,  standing interpretations and accounting guidance will have no significantly</t>
  </si>
  <si>
    <t xml:space="preserve">     impacts on these financial statements except for TAS 12 "Income Taxes". ( Note  4 )</t>
  </si>
  <si>
    <t xml:space="preserve">The Federation of Accounting Professions   issued the financial reporting standards  which pronounced in the  Royal Gazette </t>
  </si>
  <si>
    <t xml:space="preserve">    and required to adopt financial reporting standards, standing interpretations  and financial reporting  interpretations as follows:</t>
  </si>
  <si>
    <t>Real estate for sale  - Lumpoon</t>
  </si>
  <si>
    <t>Real estate for sale  - Kabinburi</t>
  </si>
  <si>
    <t>Real estate for sales  - Sriracha</t>
  </si>
  <si>
    <t>Total real estate for sales</t>
  </si>
  <si>
    <t>Fair value  of investments in associated  companies (only associated  companies in which the equity securities can</t>
  </si>
  <si>
    <t xml:space="preserve">      be  traded in  the SET,  is calculated  from the bid price  as at  the statements of financial position date  of the  Stock Exchange</t>
  </si>
  <si>
    <t xml:space="preserve">      of Thailand). The details are as follows :</t>
  </si>
  <si>
    <t xml:space="preserve">         Cost </t>
  </si>
  <si>
    <t xml:space="preserve">                As at December 31, 2012</t>
  </si>
  <si>
    <t xml:space="preserve">                        Purchase</t>
  </si>
  <si>
    <t xml:space="preserve">                        Transfer</t>
  </si>
  <si>
    <t xml:space="preserve">        Accumulated depreciation</t>
  </si>
  <si>
    <t xml:space="preserve">                        Depreciation </t>
  </si>
  <si>
    <t xml:space="preserve">                        Disposal/write-off</t>
  </si>
  <si>
    <t xml:space="preserve">        Provision for impairment </t>
  </si>
  <si>
    <t xml:space="preserve">                        Increase</t>
  </si>
  <si>
    <t xml:space="preserve">         Net book value </t>
  </si>
  <si>
    <t xml:space="preserve"> Motorcycle</t>
  </si>
  <si>
    <t>Woven lining</t>
  </si>
  <si>
    <t xml:space="preserve">        repayable  every six months  through  5  installments of  Baht  83.34  million each .  The agreement is terminated  on  March 31 , 2017 </t>
  </si>
  <si>
    <t xml:space="preserve">                </t>
  </si>
  <si>
    <t>SAHA UBOL NAKORN CO., LTD.</t>
  </si>
  <si>
    <t>Land development</t>
  </si>
  <si>
    <t>INTERNATIONAL LEATHER FASHION CO., LTD.</t>
  </si>
  <si>
    <t>SAHA RATTANA NAKORN CO., LTD.</t>
  </si>
  <si>
    <t>Industrial Project</t>
  </si>
  <si>
    <t>K.COMMERCIAL &amp; CONSTRUCTION CO., LTD.</t>
  </si>
  <si>
    <t>MOLTEN ASIA POLYMER PRODUCTS CO., LTD.</t>
  </si>
  <si>
    <t>MOLTEN (THAILAND) CO., LTD.</t>
  </si>
  <si>
    <t>Consumer Products</t>
  </si>
  <si>
    <t>Cloth toy Products</t>
  </si>
  <si>
    <t>U.C.C. UESHIMA COFFEE (TH) CO., LTD.</t>
  </si>
  <si>
    <t>THAI FLYING MAINTENANCE CO., LTD.</t>
  </si>
  <si>
    <t>Maintenance Airplane</t>
  </si>
  <si>
    <t>KENMIN FOOD (THAILAND) CO., LTD.</t>
  </si>
  <si>
    <t>Rice Noodle</t>
  </si>
  <si>
    <t xml:space="preserve">M B T S BROKING SERVICE CO., LTD. </t>
  </si>
  <si>
    <t>RATCHASRIMA SHOPPING COMPLEX CO., LTD.</t>
  </si>
  <si>
    <t>Shopping center</t>
  </si>
  <si>
    <t xml:space="preserve">Department Store </t>
  </si>
  <si>
    <t>THE MALL RATCHASIMA CO., LTD.</t>
  </si>
  <si>
    <t>WASEDA EDUCATION (THAILAND) CO., LTD.</t>
  </si>
  <si>
    <t>Distributor and logistic</t>
  </si>
  <si>
    <t>TIGER DISTRIBUTION AND LOGISTICS CO., LTD.</t>
  </si>
  <si>
    <t>PENS MARKETING AND DISTRIBUTION CO.,LTD.</t>
  </si>
  <si>
    <t>Fiber manufacturing</t>
  </si>
  <si>
    <t>TSURUHA (THAILAND) CO., LTD.</t>
  </si>
  <si>
    <t>- 18 -</t>
  </si>
  <si>
    <t>2.  FINANCIAL STATEMENTS PREPARATION BASIS</t>
  </si>
  <si>
    <t xml:space="preserve">     2.1  Financial statements preparation</t>
  </si>
  <si>
    <t xml:space="preserve">            The financial  statements  have been  prepared in accordance with the Accounting Standards TAS 34 (Revised 2009)  </t>
  </si>
  <si>
    <t xml:space="preserve">     "Interim Financial Reporting";  guidelines  promulgated  by  the  Federation of  Accounting  Professions,  and applicable</t>
  </si>
  <si>
    <t xml:space="preserve">     related rules and  regulations of  the Securities  and   Exchange Commission.</t>
  </si>
  <si>
    <t>2.  FINANCIAL STATEMENTS PREPARATION BASIS (CONTINUED)</t>
  </si>
  <si>
    <t>Operation Segments</t>
  </si>
  <si>
    <t>3.  SIGNIFICANT ACCOUNTING POLICIES</t>
  </si>
  <si>
    <t>A, B, C, E</t>
  </si>
  <si>
    <t>A, B,  E</t>
  </si>
  <si>
    <t>A , E, F</t>
  </si>
  <si>
    <t>A, C, E</t>
  </si>
  <si>
    <t>A,C, E,F</t>
  </si>
  <si>
    <t>2012</t>
  </si>
  <si>
    <t>- 10 -</t>
  </si>
  <si>
    <t xml:space="preserve">            </t>
  </si>
  <si>
    <t xml:space="preserve">               The significant amount  recognized in statements of comprehensive income of the Company from investment properties for the three months </t>
  </si>
  <si>
    <t>- 16 -</t>
  </si>
  <si>
    <t xml:space="preserve"> equity method is applied</t>
  </si>
  <si>
    <t>and Separate financial statements</t>
  </si>
  <si>
    <t>- 12 -</t>
  </si>
  <si>
    <t xml:space="preserve">     1.2  The Company operates in business of investment, rental and services , industrial park (real estate business) and goods</t>
  </si>
  <si>
    <t xml:space="preserve">            distribution business.</t>
  </si>
  <si>
    <t>VND 365,996,400</t>
  </si>
  <si>
    <t xml:space="preserve">        million) by making the  first repayment under agreement amount of  Baht   83.34  million  within  March 31 , 2014.  The remaining  is </t>
  </si>
  <si>
    <t xml:space="preserve">                             commercial bank and cash total amount of  Baht 10,194,000.00</t>
  </si>
  <si>
    <t xml:space="preserve">                 and  Baht  38.06  million  respectively.</t>
  </si>
  <si>
    <t>- 24 -</t>
  </si>
  <si>
    <t>- 27 -</t>
  </si>
  <si>
    <t xml:space="preserve">       for  hedging  such  exchange rate risk since the risk is minimum.</t>
  </si>
  <si>
    <t xml:space="preserve">         is payable on a monthly basis).</t>
  </si>
  <si>
    <r>
      <t xml:space="preserve">       provident fund  Act  B</t>
    </r>
    <r>
      <rPr>
        <sz val="16"/>
        <color indexed="8"/>
        <rFont val="AngsanaUPC"/>
        <family val="1"/>
      </rPr>
      <t>.E.  2530</t>
    </r>
    <r>
      <rPr>
        <sz val="16"/>
        <rFont val="AngsanaUPC"/>
        <family val="1"/>
      </rPr>
      <t xml:space="preserve">  and assigned the authorized manager to manage  this fund  by deducting  the employee's and the</t>
    </r>
  </si>
  <si>
    <t>method is applied and Separate financial statements</t>
  </si>
  <si>
    <t>NEW CITY (BANGKOK) PUBLIC Co., Ltd.</t>
  </si>
  <si>
    <t>PEOPLES GARMENT PUBLIC CO., LTD.</t>
  </si>
  <si>
    <t>TEXTILE PRESTIGE PUBLIC CO., LTD.</t>
  </si>
  <si>
    <t>FAR EAST DDB PUBLIC CO., LTD.</t>
  </si>
  <si>
    <t>NEW PLUS KNITTING PUBLIC CO., LTD.</t>
  </si>
  <si>
    <t>PRESIDENT RICE PRODUCT PUBLIC CO., LTD.</t>
  </si>
  <si>
    <t>PRESIDENT  BAKERY PUBLIC CO., LTD.</t>
  </si>
  <si>
    <t>OTSUKA SAHA ASIA CO., LTD.</t>
  </si>
  <si>
    <t>SHISEIDO PROFESSIONAL (THAILAND) CO., LTD.</t>
  </si>
  <si>
    <t>ASAHI KASEI SPUNBOND (THAILAND) CO., LTD.</t>
  </si>
  <si>
    <t xml:space="preserve">THE GRAND U.B. CO., LTD. </t>
  </si>
  <si>
    <t>is applied and Separate financial statements</t>
  </si>
  <si>
    <t xml:space="preserve">               Revenues</t>
  </si>
  <si>
    <t xml:space="preserve">               Total revenues</t>
  </si>
  <si>
    <t xml:space="preserve"> is applied and Separate financial statements</t>
  </si>
  <si>
    <t xml:space="preserve">       general  reserve without the objectives indication.</t>
  </si>
  <si>
    <t>Financial statements in which the equity method is applied and Separate financial statements</t>
  </si>
  <si>
    <t>December 31, 2012</t>
  </si>
  <si>
    <t>BOON CAPITAL HOLDING CO., LTD.</t>
  </si>
  <si>
    <t>2013</t>
  </si>
  <si>
    <t xml:space="preserve">HK$ 2,000  </t>
  </si>
  <si>
    <t>SAHA LAWSON CO., LTD.</t>
  </si>
  <si>
    <t>Retail Shop</t>
  </si>
  <si>
    <t xml:space="preserve"> KALLOL THAI PRESIDENT FOODS (DB) CO., LTD.</t>
  </si>
  <si>
    <t xml:space="preserve">DAI SO SUNGKEAW </t>
  </si>
  <si>
    <t>AMATA VN  PLC.</t>
  </si>
  <si>
    <t xml:space="preserve">          As at December 31, 2012</t>
  </si>
  <si>
    <t xml:space="preserve">    As at December 31, 2012</t>
  </si>
  <si>
    <t>Employee benefit obligations as at December 31, 2012</t>
  </si>
  <si>
    <t>Trade and other receivables</t>
  </si>
  <si>
    <t>Trade and other payables</t>
  </si>
  <si>
    <t>Cash received in advance and guarantees</t>
  </si>
  <si>
    <t xml:space="preserve">        structure to be properly appropriated.</t>
  </si>
  <si>
    <t xml:space="preserve">        Public Limited Company Act, excluding salaries and related benefits payable to executive director.</t>
  </si>
  <si>
    <t>Associated companies:</t>
  </si>
  <si>
    <t>-  SAHACHOL FOOD SUPPLIES CO., LTD.</t>
  </si>
  <si>
    <t>-  PITAKKIJ CO., LTD.</t>
  </si>
  <si>
    <t>-  FAMILY GLOVE CO., LTD.</t>
  </si>
  <si>
    <t>-  THAI ITOKIN CO., LTD.</t>
  </si>
  <si>
    <t>Related companies:</t>
  </si>
  <si>
    <t>-  SHALDAN (THAILAND) CO., LTD.</t>
  </si>
  <si>
    <t>-  OSOTH INTER LABORATORIES CO., LTD.</t>
  </si>
  <si>
    <t>-  SSDC (TIGERTEX) CO., LTD.</t>
  </si>
  <si>
    <t xml:space="preserve">       Company's  contribution to the fund.  The benefits  will be entitled  to the employees on their resignation  in accordance  with the</t>
  </si>
  <si>
    <t xml:space="preserve">        meeting allowance.</t>
  </si>
  <si>
    <t xml:space="preserve">        officer and all persons  in positions comparable to these fourth executive levels consist of salaries,  bonus,  retirement benefit and</t>
  </si>
  <si>
    <t xml:space="preserve">                             to distribute to the user in Industrial Park Project-Sriracha.  The Company has to pay electricity expense according</t>
  </si>
  <si>
    <t xml:space="preserve">                             transformer, charging  in amount of  Baht 400.00 per 1 KVA. </t>
  </si>
  <si>
    <t xml:space="preserve">  </t>
  </si>
  <si>
    <t xml:space="preserve">       Premises and equipment expenses</t>
  </si>
  <si>
    <t xml:space="preserve">                             guaranteed by bond of  Bank of  Thailand amount of Baht 6,220,000.00 and the remaining 4 users guaranteed  by </t>
  </si>
  <si>
    <t>Trade accounts receivable - related parties</t>
  </si>
  <si>
    <t>Total trade and other receivables - related parties</t>
  </si>
  <si>
    <t xml:space="preserve"> are as follows :</t>
  </si>
  <si>
    <t>Trade accounts receivable - others</t>
  </si>
  <si>
    <t>Total trade and other receivables - others</t>
  </si>
  <si>
    <t>Other  receivables</t>
  </si>
  <si>
    <t xml:space="preserve">DAIOHS BKK HOLDINGS CO.,LTD. </t>
  </si>
  <si>
    <t>import -export of drug</t>
  </si>
  <si>
    <t xml:space="preserve">The Company  may have interest rate risk arises from the fluctuation of the market rate which affected  the results </t>
  </si>
  <si>
    <t xml:space="preserve">The Company exposed to credit risk relating to trade accounts receivable which has a policy for providing credit </t>
  </si>
  <si>
    <t>H&amp;B INTERTEX CO., LTD.</t>
  </si>
  <si>
    <t>FUJIX INTERNATIONAL CO., LTD.</t>
  </si>
  <si>
    <t>Manufacturing</t>
  </si>
  <si>
    <t>The objective of  financial management  of  the  Company are  to preserve  the ability to continue its operation and capital</t>
  </si>
  <si>
    <t>Directors'  remuneration represents the benefits paid  to the Company's  directors  in accordance  with Section  90 of  the</t>
  </si>
  <si>
    <t>Benefit expenses  paid to  chief executive officer,  the  next  four executive  levels immediately below that chief executive</t>
  </si>
  <si>
    <t>Goods distribution</t>
  </si>
  <si>
    <t xml:space="preserve">                 </t>
  </si>
  <si>
    <t xml:space="preserve">Other receivables </t>
  </si>
  <si>
    <t xml:space="preserve">                             to the  contract  and  the users  have to  guarantee to  the  Company  for  electricity  used  according  to the  size of</t>
  </si>
  <si>
    <t xml:space="preserve">                 presented in the financial statements in which the equity method is  applied  and  separate  financial  statements as follows:</t>
  </si>
  <si>
    <t xml:space="preserve">       from the company who has paid the business advisory fee and at 1% from the company who has not paid business advisory </t>
  </si>
  <si>
    <t>Note : Relationship</t>
  </si>
  <si>
    <t xml:space="preserve">The Company will charge the fees  from guarantee  at the rate 0.5 - 1%  of credit lines  by collecting at the rate of 0.5% </t>
  </si>
  <si>
    <t>Significant accounting policies, recognition of measurement of each items of assets and liabilities are disclosed in</t>
  </si>
  <si>
    <t xml:space="preserve">       of operation and  cash  flows.    </t>
  </si>
  <si>
    <t xml:space="preserve">The Company  may  have  a  risk  from  the fluctuation  in foreign  currencies  exchange  rate  in  its  business of  </t>
  </si>
  <si>
    <t>Branch 1  Located at 999 Moo 11, Sukhapiban 8 Road, Tambon Nong-Kham, Amphur Sriracha, Cholburi Province</t>
  </si>
  <si>
    <t>Branch 3  Located  at 189  Moo 15,  By-Pass  Lamphun-Pasang  Road, Amphur  Mueng, Lamphun Province</t>
  </si>
  <si>
    <t xml:space="preserve">     1.1  Saha  Pathana Inter-Holding  Public Company Limited  was registered as a public company limited  which is located at</t>
  </si>
  <si>
    <t xml:space="preserve">      Maesot</t>
  </si>
  <si>
    <t xml:space="preserve">              </t>
  </si>
  <si>
    <t>At rate 3.5-8% of net sale volume</t>
  </si>
  <si>
    <t xml:space="preserve">      Less   Provision for impairment loss</t>
  </si>
  <si>
    <t xml:space="preserve">               Directly operating expense which incurred</t>
  </si>
  <si>
    <t xml:space="preserve">                    rental and service  income</t>
  </si>
  <si>
    <t xml:space="preserve">               Total directly operating expenses</t>
  </si>
  <si>
    <t xml:space="preserve">The Company  paid  post- employment  benefits,  retirement  benefits  and  pensions  in accordance  with Labor </t>
  </si>
  <si>
    <t xml:space="preserve">       fee except for the company who has jointly invested with foreigner will not be collected the guarantee fee.</t>
  </si>
  <si>
    <t>Sales of goods</t>
  </si>
  <si>
    <t>Cost plus increment not over than 3%</t>
  </si>
  <si>
    <t xml:space="preserve">       accounts receivable which starts trading in the third guarter of  2011. The company gives credit term at 180  days to this</t>
  </si>
  <si>
    <t xml:space="preserve">       receivable  which  more than other receivable. However, the Company's management believes that there is no risk from</t>
  </si>
  <si>
    <t xml:space="preserve">       debt payment of trade accounts receivable.</t>
  </si>
  <si>
    <t xml:space="preserve">       since most of trade accounts receivable  connected with the company for a long time except a related company trade</t>
  </si>
  <si>
    <t xml:space="preserve">       royalties, purchase  of goods ,  loans from oversea in which the company  has not made the forward exchange  contracts </t>
  </si>
  <si>
    <t xml:space="preserve">TOP TREND MANUFACTURING CO., LTD. </t>
  </si>
  <si>
    <t xml:space="preserve">     Steam cost at the rate in agreement</t>
  </si>
  <si>
    <t xml:space="preserve">       Cost  of  goods sold </t>
  </si>
  <si>
    <t xml:space="preserve">       Cost of royalties</t>
  </si>
  <si>
    <t xml:space="preserve">       Depreciation and amortization </t>
  </si>
  <si>
    <t xml:space="preserve">       Cost of rental</t>
  </si>
  <si>
    <t xml:space="preserve">       Cost of water and steam</t>
  </si>
  <si>
    <t xml:space="preserve">       Cost of electricity </t>
  </si>
  <si>
    <t xml:space="preserve">       Cost of exhibition</t>
  </si>
  <si>
    <t>Exhibition expenses</t>
  </si>
  <si>
    <t xml:space="preserve">      </t>
  </si>
  <si>
    <t xml:space="preserve">A      Shareholding by the Company/common shareholding </t>
  </si>
  <si>
    <t>B      Directorship</t>
  </si>
  <si>
    <t>C      Guaranteed by the Company</t>
  </si>
  <si>
    <t>D      Loan given by the Company</t>
  </si>
  <si>
    <t>E      Inter - company trading</t>
  </si>
  <si>
    <t>F      Shareholders or directors are intimate of the Company's directors</t>
  </si>
  <si>
    <t xml:space="preserve">                         Service</t>
  </si>
  <si>
    <t xml:space="preserve">Exhibition income </t>
  </si>
  <si>
    <t>Cost plus margin</t>
  </si>
  <si>
    <t xml:space="preserve">Based on nature of work, quantity and </t>
  </si>
  <si>
    <t xml:space="preserve">     periods of services</t>
  </si>
  <si>
    <t xml:space="preserve">The Company  has  significant  transaction  with  related  companies.  These  companies  are  related  through common shareholding </t>
  </si>
  <si>
    <t xml:space="preserve">      or co-shareholders or directorship.  Those  transaction  are determined  in  the normal  course  of business  as similar to other parties. </t>
  </si>
  <si>
    <t xml:space="preserve">      respectively were paid to Saha Cogen (Chonburi)  Public Company Limited,  a related company and sold to related and other companies.</t>
  </si>
  <si>
    <t xml:space="preserve">          Revenues (Continued)</t>
  </si>
  <si>
    <t xml:space="preserve">          Expenses (Continued)</t>
  </si>
  <si>
    <t>WIEN INTERNATIONAL CO., LTD.</t>
  </si>
  <si>
    <t>Trading</t>
  </si>
  <si>
    <t>A,E</t>
  </si>
  <si>
    <t>Branch 2  Located  at 1 Moo 5, Suwannasorn Road, Tambon Non-si, Amphur Kabinburi, Prachinburi Province</t>
  </si>
  <si>
    <t xml:space="preserve">Branch 4  Located  at 196 Moo 11, Tambon Wangdan, Amphur Kabinburi, Prachinburi Province </t>
  </si>
  <si>
    <t xml:space="preserve">Branch 5  Located  at  269 Moo 15, Tambon Maekasa, Amphur Maesot, Tak Province </t>
  </si>
  <si>
    <t>String</t>
  </si>
  <si>
    <t>Window frame</t>
  </si>
  <si>
    <t>THAI TOMADO  CO., LTD.</t>
  </si>
  <si>
    <t>Car accessories</t>
  </si>
  <si>
    <t>SAIM FAMILY MART CO., LTD.</t>
  </si>
  <si>
    <t xml:space="preserve">       Employees benefits expenses</t>
  </si>
  <si>
    <t>Sale of real estate</t>
  </si>
  <si>
    <t xml:space="preserve"> Based on the servant determined</t>
  </si>
  <si>
    <t xml:space="preserve">Separate financial statements - </t>
  </si>
  <si>
    <t>cost method</t>
  </si>
  <si>
    <t>Land</t>
  </si>
  <si>
    <t>Development</t>
  </si>
  <si>
    <t xml:space="preserve">      Retchaburi</t>
  </si>
  <si>
    <t xml:space="preserve">      Sriracha</t>
  </si>
  <si>
    <t xml:space="preserve">      Lopburi</t>
  </si>
  <si>
    <t xml:space="preserve">      Chainat</t>
  </si>
  <si>
    <t xml:space="preserve">           Total</t>
  </si>
  <si>
    <t xml:space="preserve">      Net </t>
  </si>
  <si>
    <t xml:space="preserve">               Transfer</t>
  </si>
  <si>
    <t>Land and</t>
  </si>
  <si>
    <t>land development</t>
  </si>
  <si>
    <t>Assets under</t>
  </si>
  <si>
    <t xml:space="preserve">               Investment properties  - other land (net) </t>
  </si>
  <si>
    <t xml:space="preserve">               Total investment properties  </t>
  </si>
  <si>
    <t xml:space="preserve">                         Rental </t>
  </si>
  <si>
    <t xml:space="preserve">                        Cost of service</t>
  </si>
  <si>
    <t xml:space="preserve">Financial statements in which </t>
  </si>
  <si>
    <t xml:space="preserve">The principal actuarial basis assumptions as at reporting date : </t>
  </si>
  <si>
    <t xml:space="preserve">Discount rate </t>
  </si>
  <si>
    <t xml:space="preserve">Salary increase rate </t>
  </si>
  <si>
    <t>Employee turnover</t>
  </si>
  <si>
    <t xml:space="preserve">     *    Age-related scale</t>
  </si>
  <si>
    <t xml:space="preserve">the equity method is applied </t>
  </si>
  <si>
    <t xml:space="preserve">       financial  assets  and  liabilities  are  close  to their  fair  value.  The management believes  that there is no material risk</t>
  </si>
  <si>
    <t>Box</t>
  </si>
  <si>
    <t xml:space="preserve">               Investment properties  - lease (net) </t>
  </si>
  <si>
    <t xml:space="preserve">Financial statements in which the equity method </t>
  </si>
  <si>
    <t>Bakery</t>
  </si>
  <si>
    <t>Spinning</t>
  </si>
  <si>
    <t xml:space="preserve">Goods research and </t>
  </si>
  <si>
    <t>Grewing gum</t>
  </si>
  <si>
    <t>construction</t>
  </si>
  <si>
    <t xml:space="preserve">                        Depreciation of construction </t>
  </si>
  <si>
    <t>The Company  and  its employees  have jointly  established  a  provident  fund  on May 30, 1990  in  accordance  with the</t>
  </si>
  <si>
    <t xml:space="preserve">At the rate in agreement applicable to </t>
  </si>
  <si>
    <t xml:space="preserve">     number of security guards, time and </t>
  </si>
  <si>
    <t xml:space="preserve">            530 Soi Sathupradit 58, Bangpongpang, Yannawa, Bangkok with 5 branches as follows :</t>
  </si>
  <si>
    <t>For the three months ended</t>
  </si>
  <si>
    <t xml:space="preserve">                    A  Shareholding by the Company/common shareholding </t>
  </si>
  <si>
    <t xml:space="preserve">                             agreements is the reciprocal contract which either of parties has to perform according to the condition in agreement</t>
  </si>
  <si>
    <t xml:space="preserve">                             at the agreed rate per sales price. </t>
  </si>
  <si>
    <t xml:space="preserve">P.C.B.CENTER CO., LTD. </t>
  </si>
  <si>
    <t>Separate financial statements</t>
  </si>
  <si>
    <t>Leather cloth</t>
  </si>
  <si>
    <t>equity method is applied and</t>
  </si>
  <si>
    <t>KYOSHUN CO.,  LTD.</t>
  </si>
  <si>
    <t xml:space="preserve">     (Less) Provision for impairment loss</t>
  </si>
  <si>
    <t>The significant expenses analyzed by nature are as follows:</t>
  </si>
  <si>
    <t xml:space="preserve">     Paid - up share capital  </t>
  </si>
  <si>
    <t xml:space="preserve">Paid - up share capital </t>
  </si>
  <si>
    <t xml:space="preserve">Percentage of  investment </t>
  </si>
  <si>
    <t>O.C.C PLC.</t>
  </si>
  <si>
    <t>(Baht : Thousand )</t>
  </si>
  <si>
    <t xml:space="preserve">     Add  Unrealized gain (loss) from adjust fair value</t>
  </si>
  <si>
    <t xml:space="preserve">         Purchases</t>
  </si>
  <si>
    <t xml:space="preserve">         Amortization </t>
  </si>
  <si>
    <t>- 14 -</t>
  </si>
  <si>
    <t>- 15 -</t>
  </si>
  <si>
    <t>- 17 -</t>
  </si>
  <si>
    <t>- 21 -</t>
  </si>
  <si>
    <t>Financial statements in which the equity method</t>
  </si>
  <si>
    <t xml:space="preserve">SUN 108 CO., LTD. </t>
  </si>
  <si>
    <t xml:space="preserve">WINSOR PARK AND GOLF  </t>
  </si>
  <si>
    <t xml:space="preserve">          CLUB CO., LTD. </t>
  </si>
  <si>
    <t>Cost :</t>
  </si>
  <si>
    <t>Net book value</t>
  </si>
  <si>
    <t>December 31,</t>
  </si>
  <si>
    <t>FIVE STAR PLUS CO.,  LTD.</t>
  </si>
  <si>
    <t xml:space="preserve">       financial instruments.</t>
  </si>
  <si>
    <t>Computer software</t>
  </si>
  <si>
    <t>LION CORPORATION (JAPAN)</t>
  </si>
  <si>
    <t>- 13 -</t>
  </si>
  <si>
    <t xml:space="preserve">(Unit : Baht) </t>
  </si>
  <si>
    <t>Financial statements in which the</t>
  </si>
  <si>
    <t>F  Shareholders or directors are intimate of the Company's directors</t>
  </si>
  <si>
    <t xml:space="preserve">     Total investment in associated companies </t>
  </si>
  <si>
    <t xml:space="preserve">     Segment liabilities</t>
  </si>
  <si>
    <t xml:space="preserve">     Non-segment liabilities</t>
  </si>
  <si>
    <t xml:space="preserve">     Total liabilities</t>
  </si>
  <si>
    <t>Facility income</t>
  </si>
  <si>
    <t>INTERNATIONAL LABORATORIES CORP., LTD.</t>
  </si>
  <si>
    <t>THAI KAMAYA CO., LTD.</t>
  </si>
  <si>
    <t>SIAM DCM CO., LTD.</t>
  </si>
  <si>
    <t>Rent and services</t>
  </si>
  <si>
    <t>Company names</t>
  </si>
  <si>
    <t>Company  names</t>
  </si>
  <si>
    <t xml:space="preserve">          Assets/Liabilities</t>
  </si>
  <si>
    <t>Guarantee income</t>
  </si>
  <si>
    <t>Electricity and steam income</t>
  </si>
  <si>
    <t>Royalties income</t>
  </si>
  <si>
    <t>Consulting income</t>
  </si>
  <si>
    <t>Rental income</t>
  </si>
  <si>
    <t>Water income</t>
  </si>
  <si>
    <t>Dividend income</t>
  </si>
  <si>
    <t>Other income</t>
  </si>
  <si>
    <t xml:space="preserve">               Total investment - other companies</t>
  </si>
  <si>
    <t xml:space="preserve">                    B  Directorship</t>
  </si>
  <si>
    <t xml:space="preserve">     Total investment in securities available for sales - related parties</t>
  </si>
  <si>
    <t xml:space="preserve">     Total general investment - related parties</t>
  </si>
  <si>
    <t xml:space="preserve">                     Total investment - related parties</t>
  </si>
  <si>
    <t>THAI NAXIS CO., LTD.</t>
  </si>
  <si>
    <t>A, B</t>
  </si>
  <si>
    <t>Accumulated amortization of expenses</t>
  </si>
  <si>
    <t>String, weave</t>
  </si>
  <si>
    <t>Women's wear</t>
  </si>
  <si>
    <t xml:space="preserve">Type of </t>
  </si>
  <si>
    <t>business</t>
  </si>
  <si>
    <t>Cosmetic</t>
  </si>
  <si>
    <t>Sock</t>
  </si>
  <si>
    <t>Sport ware</t>
  </si>
  <si>
    <t>Transportation</t>
  </si>
  <si>
    <t>Glass</t>
  </si>
  <si>
    <t>Accessories</t>
  </si>
  <si>
    <t>Direct sale</t>
  </si>
  <si>
    <t>SHALDAN (THAILAND) CO.,LTD.</t>
  </si>
  <si>
    <t xml:space="preserve"> </t>
  </si>
  <si>
    <t xml:space="preserve">       (THAILAND) CO., LTD.</t>
  </si>
  <si>
    <t>SUNRISE GARMENT CO., LTD.</t>
  </si>
  <si>
    <t>SUNLOTS ENTERPRISE</t>
  </si>
  <si>
    <t xml:space="preserve">          FACTORING  PLC.</t>
  </si>
  <si>
    <t>THAI MEDICAL CENTER  PLC.</t>
  </si>
  <si>
    <t xml:space="preserve">          SERVICE  PLC.</t>
  </si>
  <si>
    <t>Socks</t>
  </si>
  <si>
    <t>Cotton towels</t>
  </si>
  <si>
    <t>Medicines</t>
  </si>
  <si>
    <t xml:space="preserve">Plastic </t>
  </si>
  <si>
    <t>Insurance</t>
  </si>
  <si>
    <t xml:space="preserve">     Total</t>
  </si>
  <si>
    <t xml:space="preserve">     (Less)  Provision for impairment loss</t>
  </si>
  <si>
    <t xml:space="preserve">       PUBLIC COMPANY </t>
  </si>
  <si>
    <t xml:space="preserve">THAI TORE TEXTILEMILLED </t>
  </si>
  <si>
    <t xml:space="preserve">SAHA UNION PUBLIC </t>
  </si>
  <si>
    <t xml:space="preserve">UNION PIONEER PUBLIC </t>
  </si>
  <si>
    <t xml:space="preserve">NATION MULTIMEDIA GROUP </t>
  </si>
  <si>
    <t xml:space="preserve">       LIMITED</t>
  </si>
  <si>
    <t xml:space="preserve">     Total investment in securities available for sales - other companies</t>
  </si>
  <si>
    <t>Advertising</t>
  </si>
  <si>
    <t xml:space="preserve">THAI SANWA FOODS </t>
  </si>
  <si>
    <t xml:space="preserve">       INDUSTRIAL CO., LTD.</t>
  </si>
  <si>
    <t>development</t>
  </si>
  <si>
    <t>Leather</t>
  </si>
  <si>
    <t>Leasing</t>
  </si>
  <si>
    <t>Milk</t>
  </si>
  <si>
    <t>Label</t>
  </si>
  <si>
    <t>Sauce</t>
  </si>
  <si>
    <t xml:space="preserve">HIRAISEIMITSU </t>
  </si>
  <si>
    <t>Broker</t>
  </si>
  <si>
    <t xml:space="preserve">SIAM TREE DEVELOPMENT </t>
  </si>
  <si>
    <t xml:space="preserve">          CO., LTD.</t>
  </si>
  <si>
    <t xml:space="preserve">SIAM COMMERCIAL </t>
  </si>
  <si>
    <t xml:space="preserve">THAI HERBAL PRODUCTS </t>
  </si>
  <si>
    <t xml:space="preserve">AMATA (VIETNAM) </t>
  </si>
  <si>
    <t xml:space="preserve">IMPERIAL TECHNOLOGY </t>
  </si>
  <si>
    <t xml:space="preserve">          MANAGEMENT </t>
  </si>
  <si>
    <t xml:space="preserve">          (THAILAND) CO., LTD.</t>
  </si>
  <si>
    <t xml:space="preserve">KHON KAEN VITHES SUKSA </t>
  </si>
  <si>
    <t>School</t>
  </si>
  <si>
    <t xml:space="preserve">UDORNPANYAWET HOSPITAL </t>
  </si>
  <si>
    <t xml:space="preserve">SIAM I - LOGISTICS </t>
  </si>
  <si>
    <t xml:space="preserve">DEEHON FARMACUTICAL </t>
  </si>
  <si>
    <t xml:space="preserve">          (THAILAND) CO., LTD. </t>
  </si>
  <si>
    <t>THAI Q. P. CO., LTD.</t>
  </si>
  <si>
    <t xml:space="preserve">     Total general investment - other companies</t>
  </si>
  <si>
    <t>SAHA PATHANA INTER - HOLDING PUBLIC COMPANY LIMITED</t>
  </si>
  <si>
    <t>NOTES TO FINANCIAL STATEMENTS</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</si>
  <si>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</si>
  <si>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</si>
  <si>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</si>
  <si>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</si>
  <si>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</si>
  <si>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</si>
  <si>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</si>
  <si>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</si>
  <si>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</si>
  <si>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</si>
  <si>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</si>
  <si>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</si>
  <si>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</si>
  <si>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</si>
  <si>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</si>
  <si>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</si>
  <si>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</si>
  <si>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</si>
  <si>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</si>
  <si>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</si>
  <si>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PITAKKIJ CO., LTD.</t>
  </si>
  <si>
    <t>Service</t>
  </si>
  <si>
    <t>THAI ITOKIN CO., LTD.</t>
  </si>
  <si>
    <t>ERAWAN TEXTILE CO., LTD.</t>
  </si>
  <si>
    <t>MCT HOLDING CO., LTD.</t>
  </si>
  <si>
    <t>S. APPAREL CO., LTD.</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</si>
  <si>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</si>
  <si>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</si>
  <si>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</si>
  <si>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</si>
  <si>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</si>
  <si>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</si>
  <si>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</si>
  <si>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</si>
  <si>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</si>
  <si>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</si>
  <si>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shoes</t>
  </si>
  <si>
    <t>FAMILY GLOVE CO., LTD.</t>
  </si>
  <si>
    <t>Rubber glove</t>
  </si>
  <si>
    <t>CHAMP ACE CO., LTD.</t>
  </si>
  <si>
    <t>T.U.C ELASTIC CO., LTD.</t>
  </si>
  <si>
    <t>Power net</t>
  </si>
  <si>
    <t>SAHAPAT REAL ESTATE CO., LTD.</t>
  </si>
  <si>
    <t>Property developer</t>
  </si>
  <si>
    <t>K.R.S. LOGISTICS CO., LTD.</t>
  </si>
  <si>
    <t>Logistic</t>
  </si>
  <si>
    <t>BANGKOK NYLON PLC.</t>
  </si>
  <si>
    <t>BANGKOK RUBBER PLC.</t>
  </si>
  <si>
    <t>BOUTIQUE NEWCITY PLC.</t>
  </si>
  <si>
    <t>PAN ASIA FOOTWEAR PLC.</t>
  </si>
  <si>
    <t>Total</t>
  </si>
  <si>
    <t xml:space="preserve">       PUBLIC COMPANY LIMITED</t>
  </si>
  <si>
    <t>GENERAL GLASS CO., LTD.</t>
  </si>
  <si>
    <t>A, B, E, F</t>
  </si>
  <si>
    <t>A, B, C, E, F</t>
  </si>
  <si>
    <t>A, E, F</t>
  </si>
  <si>
    <t>A, F</t>
  </si>
  <si>
    <t>A, B, F</t>
  </si>
  <si>
    <t>THAI MONSTER CO., LTD.</t>
  </si>
  <si>
    <t>THAI SHIKIBO CO., LTD.</t>
  </si>
  <si>
    <t>RACHA UCHINO CO., LTD.</t>
  </si>
  <si>
    <t>THAI STAFLEX CO., LTD.</t>
  </si>
  <si>
    <t>THAI ARAI CO., LTD.</t>
  </si>
  <si>
    <t>THAI LOTTE CO., LTD.</t>
  </si>
  <si>
    <t>TREASURE HILLS CO., LTD.</t>
  </si>
  <si>
    <t>TAKE HI-TECH CO., LTD.</t>
  </si>
  <si>
    <t>Other companies</t>
  </si>
  <si>
    <t>The Company has no policy to hold financial instruments for speculation and trading.</t>
  </si>
  <si>
    <t>Financial statements in which the equity</t>
  </si>
  <si>
    <t>Type  of business</t>
  </si>
  <si>
    <t>Paid-up capital</t>
  </si>
  <si>
    <t xml:space="preserve">Financial statements in which the </t>
  </si>
  <si>
    <t>of investment</t>
  </si>
  <si>
    <t>equity method is applied</t>
  </si>
  <si>
    <t>JANOME (THAILAND) CO., LTD.</t>
  </si>
  <si>
    <t>SIAM  AUTOBACS CO., LTD.</t>
  </si>
  <si>
    <t xml:space="preserve">Unit : Baht </t>
  </si>
  <si>
    <t>Associated companies</t>
  </si>
  <si>
    <t>PAN LAND CO., LTD.</t>
  </si>
  <si>
    <t>K.T.Y INDUSTRY CO., LTD.</t>
  </si>
  <si>
    <t>THAI GUNZE CO., LTD.</t>
  </si>
  <si>
    <t>UNILEASE CO., LTD.</t>
  </si>
  <si>
    <t>THAI TAKAYA CO., LTD.</t>
  </si>
  <si>
    <t>DAIRY THAI CO., LTD.</t>
  </si>
  <si>
    <t>UNITED UTILITY CO., LTD.</t>
  </si>
  <si>
    <t>BOONRAVEE CO., LTD.</t>
  </si>
  <si>
    <t>SAHA SEREN CO., LTD.</t>
  </si>
  <si>
    <t>SAHA SEHWA CO., LTD.</t>
  </si>
  <si>
    <t>NUBOON CO., LTD.</t>
  </si>
  <si>
    <t>UNION FROST CO., LTD.</t>
  </si>
  <si>
    <t>BANGKOK CLUB CO., LTD.</t>
  </si>
  <si>
    <t>NOBLE PLACE CO., LTD.</t>
  </si>
  <si>
    <t>AMATA CITY CO., LTD.</t>
  </si>
  <si>
    <t>WINSTORE CO., LTD.</t>
  </si>
  <si>
    <t>(Unit : Baht)</t>
  </si>
  <si>
    <t>Construction</t>
  </si>
  <si>
    <t>TOYO TEXTILE THAI CO., LTD.</t>
  </si>
  <si>
    <t>Sole</t>
  </si>
  <si>
    <t>Spinning, Dyeing</t>
  </si>
  <si>
    <t>Leather shoes</t>
  </si>
  <si>
    <t>Men's inner</t>
  </si>
  <si>
    <t xml:space="preserve">A, F </t>
  </si>
  <si>
    <t>Auto part</t>
  </si>
  <si>
    <t>Ball</t>
  </si>
  <si>
    <t xml:space="preserve">SAMPAN TRAMITR CO., LTD. </t>
  </si>
  <si>
    <t>Plastic</t>
  </si>
  <si>
    <t>Coffee can</t>
  </si>
  <si>
    <t>A, E ,F</t>
  </si>
  <si>
    <t>SRIRACHA AVEATION CO., LTD.</t>
  </si>
  <si>
    <t>THAI OZUKA CO., LTD.</t>
  </si>
  <si>
    <t>Total commitment</t>
  </si>
  <si>
    <t>Industrial park</t>
  </si>
  <si>
    <t xml:space="preserve">     Revenues</t>
  </si>
  <si>
    <t xml:space="preserve">     Expenses</t>
  </si>
  <si>
    <t xml:space="preserve">     Profit from operation</t>
  </si>
  <si>
    <t xml:space="preserve">     Common facilities</t>
  </si>
  <si>
    <t xml:space="preserve">     Interest expenses</t>
  </si>
  <si>
    <t xml:space="preserve">     Other assets</t>
  </si>
  <si>
    <t xml:space="preserve">     Total assets</t>
  </si>
  <si>
    <t xml:space="preserve">       </t>
  </si>
  <si>
    <t xml:space="preserve">          Note : Relationship</t>
  </si>
  <si>
    <t>D  Loan given by the Company</t>
  </si>
  <si>
    <t>E  Inter - company trading</t>
  </si>
  <si>
    <t>-</t>
  </si>
  <si>
    <t xml:space="preserve">                    C  Guaranteed by the Company</t>
  </si>
  <si>
    <t>(%)</t>
  </si>
  <si>
    <t>Distributor</t>
  </si>
  <si>
    <t>Clothes</t>
  </si>
  <si>
    <t>Golf course</t>
  </si>
  <si>
    <t xml:space="preserve">       COMPANY LIMITED</t>
  </si>
  <si>
    <t>A, C, E, F</t>
  </si>
  <si>
    <t>Product  lace</t>
  </si>
  <si>
    <t xml:space="preserve">     (Less)  Provision for loss on decrease of investment</t>
  </si>
  <si>
    <t>Environment</t>
  </si>
  <si>
    <t>Spandex</t>
  </si>
  <si>
    <t xml:space="preserve">          Expenses</t>
  </si>
  <si>
    <t>Cost of electricity and steam</t>
  </si>
  <si>
    <t>Security expense</t>
  </si>
  <si>
    <t>Waste water treatment</t>
  </si>
  <si>
    <t>Water filtration expenses</t>
  </si>
  <si>
    <t>Analysis water expenses</t>
  </si>
  <si>
    <t>Other expenses</t>
  </si>
  <si>
    <t>Insurance premium</t>
  </si>
  <si>
    <t xml:space="preserve">     Property, plant and equipment </t>
  </si>
  <si>
    <t xml:space="preserve">     Net profit </t>
  </si>
  <si>
    <t>1</t>
  </si>
  <si>
    <t>2</t>
  </si>
  <si>
    <t>3</t>
  </si>
  <si>
    <t>4</t>
  </si>
  <si>
    <t xml:space="preserve">                 -</t>
  </si>
  <si>
    <t>5</t>
  </si>
  <si>
    <t>6</t>
  </si>
  <si>
    <t>7</t>
  </si>
  <si>
    <t>8</t>
  </si>
  <si>
    <t xml:space="preserve">           </t>
  </si>
  <si>
    <t>16</t>
  </si>
  <si>
    <t>17</t>
  </si>
  <si>
    <t>18</t>
  </si>
  <si>
    <t>19</t>
  </si>
  <si>
    <t>20</t>
  </si>
  <si>
    <t>21</t>
  </si>
  <si>
    <t>22</t>
  </si>
  <si>
    <t>23</t>
  </si>
  <si>
    <t>24</t>
  </si>
  <si>
    <t>25</t>
  </si>
  <si>
    <t>26</t>
  </si>
  <si>
    <t>27</t>
  </si>
  <si>
    <t>28</t>
  </si>
  <si>
    <t>29</t>
  </si>
  <si>
    <t>30</t>
  </si>
  <si>
    <t>31</t>
  </si>
  <si>
    <t>32</t>
  </si>
  <si>
    <t>33</t>
  </si>
  <si>
    <t>A,C, E</t>
  </si>
  <si>
    <t>36</t>
  </si>
  <si>
    <t>37</t>
  </si>
  <si>
    <t>38</t>
  </si>
  <si>
    <t>39</t>
  </si>
  <si>
    <t xml:space="preserve">Bowling </t>
  </si>
  <si>
    <t>Embroidery</t>
  </si>
  <si>
    <t>Land development expenses</t>
  </si>
  <si>
    <t>1.  GENERAL INFORMATION</t>
  </si>
  <si>
    <t>EASTERN RUBBER CO., LTD.</t>
  </si>
  <si>
    <t>Pricing policy</t>
  </si>
  <si>
    <t xml:space="preserve">          Revenues</t>
  </si>
  <si>
    <t>0.5 - 1% of guarantee</t>
  </si>
  <si>
    <t>Electricity price not exceed selling price of</t>
  </si>
  <si>
    <t xml:space="preserve">     Provincial Electricity Authority </t>
  </si>
  <si>
    <t xml:space="preserve">Steam price not less than purchasing price </t>
  </si>
  <si>
    <t xml:space="preserve">    of Saha Cogen (Chonburi) Plc.</t>
  </si>
  <si>
    <t>At agreed rate reference to service nature</t>
  </si>
  <si>
    <t>Based on location and cost of investment</t>
  </si>
  <si>
    <t xml:space="preserve">Not exceed selling price of Provincial </t>
  </si>
  <si>
    <t xml:space="preserve">    Waterworks Authority</t>
  </si>
  <si>
    <t xml:space="preserve">At the rate in agreement by considering </t>
  </si>
  <si>
    <t xml:space="preserve">    from service nature, amount, periods </t>
  </si>
  <si>
    <t xml:space="preserve">    and cost of service</t>
  </si>
  <si>
    <t>Waste water Treatment income</t>
  </si>
  <si>
    <t xml:space="preserve">At the rate in agreement depend on and </t>
  </si>
  <si>
    <t xml:space="preserve">     waste water quantity</t>
  </si>
  <si>
    <t xml:space="preserve">     other customers</t>
  </si>
  <si>
    <t>At the rate indicated in agreement</t>
  </si>
  <si>
    <t xml:space="preserve">Electricity cost at the rate of Provincial </t>
  </si>
  <si>
    <t xml:space="preserve">     Electricity Authority less discount rate</t>
  </si>
  <si>
    <t xml:space="preserve">Electricity for Water filtration </t>
  </si>
  <si>
    <t xml:space="preserve">       and water treatment</t>
  </si>
  <si>
    <t>At the rate in agreement reference to</t>
  </si>
  <si>
    <t xml:space="preserve">     area of  service</t>
  </si>
  <si>
    <t xml:space="preserve">At the rate in agreement and actual </t>
  </si>
  <si>
    <t xml:space="preserve">     quantity used of equipment, normal </t>
  </si>
  <si>
    <t xml:space="preserve">     market price</t>
  </si>
  <si>
    <t xml:space="preserve">      Based on market price closed to other</t>
  </si>
  <si>
    <t xml:space="preserve">       servants in the same services line</t>
  </si>
  <si>
    <t>Based on plan, size of building, materials</t>
  </si>
  <si>
    <t xml:space="preserve">and decoration technical </t>
  </si>
  <si>
    <t xml:space="preserve">       Based on market price closed to other</t>
  </si>
  <si>
    <t xml:space="preserve">        servants in the same services line</t>
  </si>
  <si>
    <t>- 11 -</t>
  </si>
  <si>
    <t>- 22 -</t>
  </si>
  <si>
    <t>- 23 -</t>
  </si>
  <si>
    <t xml:space="preserve">      Cost:</t>
  </si>
  <si>
    <t xml:space="preserve">               Purchases</t>
  </si>
  <si>
    <t xml:space="preserve">               Disposal or amortization</t>
  </si>
  <si>
    <t xml:space="preserve">     Accumulated depreciation</t>
  </si>
  <si>
    <t xml:space="preserve">                Depreciation</t>
  </si>
  <si>
    <t xml:space="preserve">                Disposal</t>
  </si>
  <si>
    <t xml:space="preserve">      Net book value</t>
  </si>
  <si>
    <t>Vehicles</t>
  </si>
  <si>
    <t>Equipment</t>
  </si>
  <si>
    <t>Office equipment</t>
  </si>
  <si>
    <t>Work in progress</t>
  </si>
  <si>
    <t>and others</t>
  </si>
  <si>
    <t>Contents</t>
  </si>
  <si>
    <t>Income Taxes</t>
  </si>
  <si>
    <t xml:space="preserve">Accounting for Government Grants and Disclosure of </t>
  </si>
  <si>
    <t>The Effects of Changes in Foreign Exchange Rate</t>
  </si>
  <si>
    <t xml:space="preserve">Government Assistance-No Specific Relation to Operating </t>
  </si>
  <si>
    <t>Income Taxes- Recovery of Revalued Non-Depreciable Assets</t>
  </si>
  <si>
    <t xml:space="preserve">Income Taxes- Changes in the Tax Status of an Enterprises or </t>
  </si>
  <si>
    <t xml:space="preserve">     Add Unrealized gain from adjust fair value</t>
  </si>
  <si>
    <t xml:space="preserve">     Less Provision for impairment loss</t>
  </si>
  <si>
    <t>THAI  KOBASHI CO.,LTD.</t>
  </si>
  <si>
    <t>- 20 -</t>
  </si>
  <si>
    <t>- 2 -</t>
  </si>
  <si>
    <t xml:space="preserve">   its Shareholders</t>
  </si>
  <si>
    <t xml:space="preserve">   Government Assistance</t>
  </si>
  <si>
    <t xml:space="preserve">   Activities</t>
  </si>
  <si>
    <t>Cash and  cash equivalents consist of cash on hand, deposit at bank and financial institution.</t>
  </si>
  <si>
    <t>Cash on hand</t>
  </si>
  <si>
    <t>Current accounts</t>
  </si>
  <si>
    <t>Savings deposit</t>
  </si>
  <si>
    <t>Less  Allowance for doubtful accounts</t>
  </si>
  <si>
    <t>Undue</t>
  </si>
  <si>
    <t>From 1 month to 3 months</t>
  </si>
  <si>
    <t>Over 3 months to 6 months</t>
  </si>
  <si>
    <t>Over 6 months to 12 months</t>
  </si>
  <si>
    <t xml:space="preserve">Over 12 months </t>
  </si>
  <si>
    <t>Fair value of investment in associated companies consist of :</t>
  </si>
  <si>
    <t>Bank overdrafts</t>
  </si>
  <si>
    <t>Loans from banks</t>
  </si>
  <si>
    <t>The Company  has long - term loans  with  banks  as follows :</t>
  </si>
  <si>
    <t xml:space="preserve">    at the interest  rate of  MOR, MOR -3 % to MOR -0.5 % per annum.</t>
  </si>
  <si>
    <t xml:space="preserve">       of authorized  share capital.  This reserve is set up in accordance  with the Public  Company Limited Act.  Such legal reserve is not </t>
  </si>
  <si>
    <t xml:space="preserve">      available  for dividend distribution.</t>
  </si>
  <si>
    <t>These interim financial statements were approved and authorized for issue by the Company's Board of directors</t>
  </si>
  <si>
    <t>S&amp;J INTERNATIONAL  ENTERPRISE PLC.</t>
  </si>
  <si>
    <t>SAHACOGEN (CHONBURI)  PLC.</t>
  </si>
  <si>
    <t>Electric current</t>
  </si>
  <si>
    <t>Hose products</t>
  </si>
  <si>
    <t>Rice products</t>
  </si>
  <si>
    <t>BANGKOK ATHLETIC CO., LTD.</t>
  </si>
  <si>
    <t>SRIRACHA TRANSPORT CO., LTD.</t>
  </si>
  <si>
    <t>THAI TAKEDA LACE CO., LTD.</t>
  </si>
  <si>
    <t>TOTAL WAY IMAGE CO., LTD.</t>
  </si>
  <si>
    <t>GRAND STAR INDUSTRY CO., LTD.</t>
  </si>
  <si>
    <t>INTERNATIONAL COMMERCIAL CO., LTD.</t>
  </si>
  <si>
    <t>PATTAYA MANUFACTURING CO., LTD.</t>
  </si>
  <si>
    <t>THAI SUMSUNG ELECTRONICS CO., LTD.</t>
  </si>
  <si>
    <t>Electrical appliances</t>
  </si>
  <si>
    <t>THAI SECOM PITAKKIJ CO., LTD.</t>
  </si>
  <si>
    <t>Security system</t>
  </si>
  <si>
    <t>BETTER WAY (THAILAND) CO., LTD.</t>
  </si>
  <si>
    <t xml:space="preserve">Sewing machine </t>
  </si>
  <si>
    <t>BANGKOK TOKYO SOCKS CO., LTD.</t>
  </si>
  <si>
    <t>THAI SPORT GARMENT CO., LTD.</t>
  </si>
  <si>
    <t>SSDC (TIGERTEX) CO., LTD.</t>
  </si>
  <si>
    <t>VALUE ADDED TEXTILE CO., LTD.</t>
  </si>
  <si>
    <t xml:space="preserve">Dying Embroidered </t>
  </si>
  <si>
    <t>THAI CUBIC TECHNOLOGY CO., LTD.</t>
  </si>
  <si>
    <t>Cubic Printing</t>
  </si>
  <si>
    <t>ADVANCE MICRO TECH CO., LTD.</t>
  </si>
  <si>
    <t>Electronic parts</t>
  </si>
  <si>
    <t>Cosmetic product</t>
  </si>
  <si>
    <t>OSOTH INTER. LABORATORIES CO., LTD.</t>
  </si>
  <si>
    <t>Electronics circuit</t>
  </si>
  <si>
    <t>SIAM SAMSUNG ASSURANCE CO., LTD.</t>
  </si>
  <si>
    <t>HWATOR  (THAILAND) CO., LTD.</t>
  </si>
  <si>
    <t>Medical service</t>
  </si>
  <si>
    <t>KEWPIE (THAILAND) CO., LTD.</t>
  </si>
  <si>
    <t xml:space="preserve">          </t>
  </si>
  <si>
    <t>MORGAN DE TOI (THAILAND) CO., LTD.</t>
  </si>
  <si>
    <t>THAI ASAHI KASEI SPANDEX CO., LTD.</t>
  </si>
  <si>
    <t>Beauty Service Center</t>
  </si>
  <si>
    <t>THAI BUNKA FASHION CO., LTD.</t>
  </si>
  <si>
    <t>SRIRACHA BSC BOWLING CO., LTD.</t>
  </si>
  <si>
    <t>DOME COMPOSITES (THAILAND) CO., LTD.</t>
  </si>
  <si>
    <t>Cars Composite</t>
  </si>
  <si>
    <t>- 3 -</t>
  </si>
  <si>
    <t xml:space="preserve">   </t>
  </si>
  <si>
    <t>5.  CASH AND CASH EQUIVALENTS</t>
  </si>
  <si>
    <t xml:space="preserve">6.  TRADE AND OTHER RECEIVABLES - RELATED PARTIES </t>
  </si>
  <si>
    <t>7.  TRADE AND OTHER RECEIVABLES - OTHERS</t>
  </si>
  <si>
    <t>8.  INVESTMENTS IN ASSOCIATED COMPANIES</t>
  </si>
  <si>
    <t>8.  INVESTMENTS  IN ASSOCIATED COMPANIES (CONTINUED)</t>
  </si>
  <si>
    <t xml:space="preserve">     8.2  Supplemental information of associated companies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</si>
</sst>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_);[Red]\(#,##0.00\)"/>
    <numFmt numFmtId="177" formatCode="#,##0.00_);[Black]\(#,##0.00\)\ "/>
    <numFmt numFmtId="178" formatCode="#,##0_);[Black]\(#,##0\)"/>
    <numFmt numFmtId="179" formatCode="#,##0\);\(#,##0\)"/>
    <numFmt numFmtId="180" formatCode="#,##0\ ;[Red]\(#,##0\)"/>
    <numFmt numFmtId="181" formatCode="#,##0.00\ ;[Red]\(#,##0.00\)"/>
    <numFmt numFmtId="182" formatCode="#,##0.00_);[Red]\(#,##0.0\)"/>
    <numFmt numFmtId="183" formatCode="#,##0.00\ ;\(#,##0.00\)"/>
    <numFmt numFmtId="184" formatCode="#,##0.00_);[Blue]\(#,##0.00\)"/>
    <numFmt numFmtId="185" formatCode="#,##0_);[Blue]\(#,##0\)"/>
    <numFmt numFmtId="186" formatCode="##,##0.00_);\(#,##0.00\)"/>
    <numFmt numFmtId="187" formatCode="_-* #,##0_-;\-* #,##0_-;_-* &quot;-&quot;??_-;_-@_-"/>
    <numFmt numFmtId="188" formatCode="##,##0_);\(#,##0\)"/>
    <numFmt numFmtId="189" formatCode="###0.00_);[Red]\(###0.00\)"/>
    <numFmt numFmtId="190" formatCode="[$-101041E]d\ mmmm\ yyyy;@"/>
    <numFmt numFmtId="191" formatCode="[$-1010409]d\ mmmm\ yyyy;@"/>
    <numFmt numFmtId="192" formatCode="#,##0;\(#,##0\)"/>
    <numFmt numFmtId="193" formatCode="_-* #,##0.000_-;\-* #,##0.000_-;_-* &quot;-&quot;??_-;_-@_-"/>
    <numFmt numFmtId="194" formatCode="#,##0.00;\(#,##0.00\)"/>
    <numFmt numFmtId="195" formatCode="_(* #,##0.00_);_(* \(#,##0.00\);_(* &quot;-&quot;_);_(@_)"/>
    <numFmt numFmtId="196" formatCode="##,##0.00_)"/>
    <numFmt numFmtId="197" formatCode="#,##0.00_);[Black]\(#,##0.00\)"/>
    <numFmt numFmtId="198" formatCode="#,##0.00;[Red]#,##0.00"/>
    <numFmt numFmtId="199" formatCode="#,##0;\(#,##0.00\)"/>
    <numFmt numFmtId="200" formatCode="#,##0.00_);[Red]\(#,##0.0000\)"/>
    <numFmt numFmtId="201" formatCode="#,##0.00_);[Blue]\(#,##0.0000\)"/>
    <numFmt numFmtId="202" formatCode="#,##0.00\ ;\(#,##0.00.00\)"/>
    <numFmt numFmtId="203" formatCode="_(* #,##0.00_);_(* \(#,##0.00\);0.00_);_(@_)"/>
    <numFmt numFmtId="204" formatCode="_(* #,##0.00_);_(* \(#,##0.00\);_(* &quot;-           &quot;_);_(@_)"/>
    <numFmt numFmtId="205" formatCode="_(* #,##0_);_(* \(#,##0\)"/>
    <numFmt numFmtId="206" formatCode="_-* #,##0.000_-;\(#,##0.000\);0.000_-"/>
    <numFmt numFmtId="207" formatCode="_-* #,##0.00_-;\(#,##0.00\)"/>
    <numFmt numFmtId="208" formatCode="_-* #,##0.00_-;\(#,##0.00\);_-* \-??_-;_-@_-"/>
    <numFmt numFmtId="209" formatCode="#,##0_);\(#,###\)"/>
    <numFmt numFmtId="210" formatCode="##,##0.00_)\ ;\(#,##0.00\)"/>
    <numFmt numFmtId="211" formatCode="#,##0.00_ ;\(#,##0.00\)\ "/>
    <numFmt numFmtId="212" formatCode="_-* #,##0.0_-;\-* #,##0.0_-;_-* &quot;-&quot;??_-;_-@_-"/>
    <numFmt numFmtId="213" formatCode="#,##0.0;[Red]\-#,##0.0"/>
    <numFmt numFmtId="214" formatCode="#,##0.000;[Red]\-#,##0.000"/>
    <numFmt numFmtId="215" formatCode="#,##0.0000;[Red]\-#,##0.0000"/>
  </numFmts>
  <fonts count="79">
    <font>
      <sz val="14"/>
      <name val="Cordia New"/>
      <family val="0"/>
    </font>
    <font>
      <sz val="12"/>
      <name val="Helv"/>
      <family val="0"/>
    </font>
    <font>
      <sz val="16"/>
      <name val="AngsanaUPC"/>
      <family val="1"/>
    </font>
    <font>
      <b/>
      <sz val="16"/>
      <name val="AngsanaUPC"/>
      <family val="1"/>
    </font>
    <font>
      <u val="single"/>
      <sz val="16"/>
      <name val="AngsanaUPC"/>
      <family val="1"/>
    </font>
    <font>
      <sz val="16"/>
      <name val="Cordia New"/>
      <family val="2"/>
    </font>
    <font>
      <sz val="14"/>
      <name val="AngsanaUPC"/>
      <family val="1"/>
    </font>
    <font>
      <b/>
      <sz val="14"/>
      <name val="AngsanaUPC"/>
      <family val="1"/>
    </font>
    <font>
      <sz val="12"/>
      <name val="AngsanaUPC"/>
      <family val="1"/>
    </font>
    <font>
      <sz val="14"/>
      <name val="Angsana New"/>
      <family val="1"/>
    </font>
    <font>
      <b/>
      <sz val="12"/>
      <name val="AngsanaUPC"/>
      <family val="1"/>
    </font>
    <font>
      <sz val="11"/>
      <name val="AngsanaUPC"/>
      <family val="1"/>
    </font>
    <font>
      <sz val="15"/>
      <name val="AngsanaUPC"/>
      <family val="1"/>
    </font>
    <font>
      <b/>
      <sz val="13"/>
      <name val="AngsanaUPC"/>
      <family val="1"/>
    </font>
    <font>
      <sz val="13"/>
      <name val="AngsanaUPC"/>
      <family val="1"/>
    </font>
    <font>
      <u val="single"/>
      <sz val="13.3"/>
      <color indexed="12"/>
      <name val="Cordia New"/>
      <family val="2"/>
    </font>
    <font>
      <u val="single"/>
      <sz val="13.3"/>
      <color indexed="36"/>
      <name val="Cordia New"/>
      <family val="2"/>
    </font>
    <font>
      <sz val="12"/>
      <name val="Angsana New"/>
      <family val="1"/>
    </font>
    <font>
      <sz val="16"/>
      <name val="Angsana New"/>
      <family val="1"/>
    </font>
    <font>
      <b/>
      <sz val="16"/>
      <name val="Angsana New"/>
      <family val="1"/>
    </font>
    <font>
      <sz val="10"/>
      <name val="Arial"/>
      <family val="2"/>
    </font>
    <font>
      <b/>
      <sz val="16"/>
      <color indexed="8"/>
      <name val="AngsanaUPC"/>
      <family val="1"/>
    </font>
    <font>
      <sz val="11.5"/>
      <name val="AngsanaUPC"/>
      <family val="1"/>
    </font>
    <font>
      <u val="single"/>
      <sz val="16"/>
      <name val="Angsana New"/>
      <family val="1"/>
    </font>
    <font>
      <sz val="14"/>
      <name val="BrowalliaUPC"/>
      <family val="2"/>
    </font>
    <font>
      <sz val="10"/>
      <name val="Courier New"/>
      <family val="3"/>
    </font>
    <font>
      <sz val="15"/>
      <name val="Angsana New"/>
      <family val="1"/>
    </font>
    <font>
      <sz val="16"/>
      <color indexed="8"/>
      <name val="AngsanaUPC"/>
      <family val="1"/>
    </font>
    <font>
      <sz val="16"/>
      <color indexed="8"/>
      <name val="Angsana New"/>
      <family val="2"/>
    </font>
    <font>
      <sz val="15"/>
      <color indexed="8"/>
      <name val="AngsanaUPC"/>
      <family val="1"/>
    </font>
    <font>
      <sz val="12"/>
      <color indexed="8"/>
      <name val="AngsanaUPC"/>
      <family val="1"/>
    </font>
    <font>
      <sz val="16"/>
      <color indexed="10"/>
      <name val="AngsanaUPC"/>
      <family val="1"/>
    </font>
    <font>
      <sz val="15"/>
      <color indexed="8"/>
      <name val="Angsana New"/>
      <family val="1"/>
    </font>
    <font>
      <sz val="15"/>
      <color indexed="10"/>
      <name val="Angsana New"/>
      <family val="1"/>
    </font>
    <font>
      <u val="single"/>
      <sz val="15"/>
      <name val="Angsana New"/>
      <family val="1"/>
    </font>
    <font>
      <i/>
      <sz val="16"/>
      <name val="Angsana New"/>
      <family val="1"/>
    </font>
    <font>
      <b/>
      <sz val="15"/>
      <name val="Angsana New"/>
      <family val="1"/>
    </font>
    <font>
      <u val="single"/>
      <sz val="16"/>
      <color indexed="8"/>
      <name val="Angsana New"/>
      <family val="1"/>
    </font>
    <font>
      <b/>
      <sz val="16"/>
      <color indexed="8"/>
      <name val="Angsana New"/>
      <family val="1"/>
    </font>
    <font>
      <u val="single"/>
      <sz val="15"/>
      <color indexed="8"/>
      <name val="Angsana New"/>
      <family val="1"/>
    </font>
    <font>
      <b/>
      <sz val="15"/>
      <color indexed="8"/>
      <name val="Angsana New"/>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4"/>
      <color indexed="8"/>
      <name val="AngsanaUPC"/>
      <family val="2"/>
    </font>
    <font>
      <sz val="14"/>
      <color indexed="8"/>
      <name val="Angsana New"/>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AngsanaUPC"/>
      <family val="2"/>
    </font>
    <font>
      <sz val="14"/>
      <color theme="1"/>
      <name val="Angsana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hair"/>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0" fillId="0" borderId="0" applyFont="0" applyFill="0" applyBorder="0" applyAlignment="0" applyProtection="0"/>
    <xf numFmtId="171" fontId="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8" fillId="0" borderId="0" applyFont="0" applyFill="0" applyBorder="0" applyAlignment="0" applyProtection="0"/>
    <xf numFmtId="175" fontId="20" fillId="0" borderId="0" applyFont="0" applyFill="0" applyBorder="0" applyAlignment="0" applyProtection="0"/>
    <xf numFmtId="172" fontId="2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2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0" fillId="0" borderId="0" applyFill="0" applyBorder="0" applyAlignment="0" applyProtection="0"/>
    <xf numFmtId="192" fontId="0" fillId="0" borderId="0" applyFill="0" applyBorder="0" applyAlignment="0" applyProtection="0"/>
    <xf numFmtId="0" fontId="0" fillId="0" borderId="0">
      <alignment/>
      <protection/>
    </xf>
    <xf numFmtId="39" fontId="1" fillId="0" borderId="0">
      <alignment/>
      <protection/>
    </xf>
    <xf numFmtId="39" fontId="25" fillId="0" borderId="0">
      <alignment/>
      <protection/>
    </xf>
    <xf numFmtId="0" fontId="0" fillId="0" borderId="0">
      <alignment/>
      <protection/>
    </xf>
    <xf numFmtId="0" fontId="0" fillId="0" borderId="0">
      <alignment/>
      <protection/>
    </xf>
  </cellStyleXfs>
  <cellXfs count="810">
    <xf numFmtId="0" fontId="0" fillId="0" borderId="0" xfId="0" applyAlignment="1">
      <alignment/>
    </xf>
    <xf numFmtId="0" fontId="2" fillId="0" borderId="0" xfId="0" applyFont="1" applyAlignment="1">
      <alignment/>
    </xf>
    <xf numFmtId="0" fontId="3" fillId="0" borderId="0" xfId="0" applyFont="1" applyAlignment="1">
      <alignment/>
    </xf>
    <xf numFmtId="40" fontId="2" fillId="0" borderId="0" xfId="0" applyNumberFormat="1" applyFont="1" applyAlignment="1">
      <alignment/>
    </xf>
    <xf numFmtId="180" fontId="13" fillId="0" borderId="10" xfId="160" applyNumberFormat="1" applyFont="1" applyFill="1" applyBorder="1" applyAlignment="1">
      <alignment/>
      <protection/>
    </xf>
    <xf numFmtId="180" fontId="13" fillId="0" borderId="10" xfId="160" applyNumberFormat="1" applyFont="1" applyFill="1" applyBorder="1" applyAlignment="1">
      <alignment horizontal="center"/>
      <protection/>
    </xf>
    <xf numFmtId="0" fontId="8" fillId="0" borderId="0" xfId="0" applyFont="1" applyFill="1" applyBorder="1" applyAlignment="1">
      <alignment horizontal="left"/>
    </xf>
    <xf numFmtId="39" fontId="3" fillId="0" borderId="0" xfId="160" applyNumberFormat="1" applyFont="1" applyFill="1" applyAlignment="1" applyProtection="1">
      <alignment/>
      <protection/>
    </xf>
    <xf numFmtId="39" fontId="2" fillId="0" borderId="0" xfId="160" applyNumberFormat="1" applyFont="1" applyFill="1" applyAlignment="1" applyProtection="1">
      <alignment/>
      <protection/>
    </xf>
    <xf numFmtId="39" fontId="2" fillId="0" borderId="0" xfId="0" applyNumberFormat="1" applyFont="1" applyFill="1" applyAlignment="1">
      <alignment/>
    </xf>
    <xf numFmtId="184" fontId="18" fillId="0" borderId="0" xfId="0" applyNumberFormat="1" applyFont="1" applyFill="1" applyAlignment="1">
      <alignment/>
    </xf>
    <xf numFmtId="39" fontId="2" fillId="0" borderId="0" xfId="160" applyNumberFormat="1" applyFont="1" applyFill="1" applyAlignment="1">
      <alignment/>
      <protection/>
    </xf>
    <xf numFmtId="39" fontId="2" fillId="0" borderId="0" xfId="160" applyNumberFormat="1" applyFont="1" applyFill="1" applyAlignment="1">
      <alignment horizontal="center"/>
      <protection/>
    </xf>
    <xf numFmtId="39" fontId="2" fillId="0" borderId="10" xfId="160" applyNumberFormat="1" applyFont="1" applyFill="1" applyBorder="1" applyAlignment="1">
      <alignment horizontal="right"/>
      <protection/>
    </xf>
    <xf numFmtId="39" fontId="2" fillId="0" borderId="10" xfId="160" applyNumberFormat="1" applyFont="1" applyFill="1" applyBorder="1" applyAlignment="1">
      <alignment horizontal="center"/>
      <protection/>
    </xf>
    <xf numFmtId="39" fontId="2" fillId="0" borderId="0" xfId="160" applyNumberFormat="1" applyFont="1" applyFill="1" applyAlignment="1">
      <alignment horizontal="right"/>
      <protection/>
    </xf>
    <xf numFmtId="183" fontId="2" fillId="0" borderId="0" xfId="160" applyNumberFormat="1" applyFont="1" applyFill="1" applyAlignment="1">
      <alignment horizontal="right"/>
      <protection/>
    </xf>
    <xf numFmtId="0" fontId="8" fillId="0" borderId="0" xfId="0" applyFont="1" applyFill="1" applyAlignment="1">
      <alignment horizontal="center"/>
    </xf>
    <xf numFmtId="0" fontId="8" fillId="0" borderId="0" xfId="0" applyFont="1" applyFill="1" applyBorder="1" applyAlignment="1">
      <alignment horizontal="center"/>
    </xf>
    <xf numFmtId="184" fontId="8" fillId="0" borderId="0" xfId="0" applyNumberFormat="1" applyFont="1" applyFill="1" applyAlignment="1">
      <alignment/>
    </xf>
    <xf numFmtId="40" fontId="13" fillId="0" borderId="10" xfId="160" applyNumberFormat="1" applyFont="1" applyFill="1" applyBorder="1" applyAlignment="1">
      <alignment/>
      <protection/>
    </xf>
    <xf numFmtId="39" fontId="2" fillId="0" borderId="0" xfId="0" applyNumberFormat="1" applyFont="1" applyFill="1" applyAlignment="1">
      <alignment/>
    </xf>
    <xf numFmtId="0" fontId="3" fillId="0" borderId="0" xfId="0" applyFont="1" applyFill="1" applyAlignment="1">
      <alignment/>
    </xf>
    <xf numFmtId="0" fontId="2" fillId="0" borderId="0" xfId="0" applyFont="1" applyFill="1" applyAlignment="1">
      <alignment/>
    </xf>
    <xf numFmtId="40" fontId="18" fillId="0" borderId="0" xfId="0" applyNumberFormat="1"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quotePrefix="1">
      <alignment horizontal="center"/>
    </xf>
    <xf numFmtId="40" fontId="19" fillId="0" borderId="0" xfId="0" applyNumberFormat="1" applyFont="1" applyFill="1" applyAlignment="1">
      <alignment horizontal="center"/>
    </xf>
    <xf numFmtId="0" fontId="18" fillId="0" borderId="0" xfId="0" applyFont="1" applyFill="1" applyAlignment="1">
      <alignment horizontal="center"/>
    </xf>
    <xf numFmtId="40" fontId="18" fillId="0" borderId="0" xfId="0" applyNumberFormat="1" applyFont="1" applyFill="1" applyAlignment="1">
      <alignment horizontal="center"/>
    </xf>
    <xf numFmtId="182" fontId="18" fillId="0" borderId="0" xfId="0" applyNumberFormat="1" applyFont="1" applyFill="1" applyAlignment="1">
      <alignment/>
    </xf>
    <xf numFmtId="39" fontId="3" fillId="0" borderId="0" xfId="0" applyNumberFormat="1" applyFont="1" applyFill="1" applyAlignment="1">
      <alignment horizontal="center"/>
    </xf>
    <xf numFmtId="180" fontId="10" fillId="0" borderId="11" xfId="160" applyNumberFormat="1" applyFont="1" applyFill="1" applyBorder="1" applyAlignment="1">
      <alignment horizontal="center"/>
      <protection/>
    </xf>
    <xf numFmtId="171" fontId="2" fillId="0" borderId="0" xfId="90" applyFont="1" applyFill="1" applyAlignment="1">
      <alignment/>
    </xf>
    <xf numFmtId="0" fontId="11" fillId="0" borderId="10" xfId="0" applyFont="1" applyFill="1" applyBorder="1" applyAlignment="1" quotePrefix="1">
      <alignment horizontal="center"/>
    </xf>
    <xf numFmtId="191" fontId="18" fillId="0" borderId="0" xfId="144" applyNumberFormat="1" applyFont="1" applyFill="1" applyBorder="1" applyAlignment="1">
      <alignment horizontal="center"/>
      <protection/>
    </xf>
    <xf numFmtId="39" fontId="2" fillId="0" borderId="0" xfId="0" applyNumberFormat="1" applyFont="1" applyFill="1" applyAlignment="1">
      <alignment horizontal="left"/>
    </xf>
    <xf numFmtId="0" fontId="2" fillId="0" borderId="0" xfId="0" applyNumberFormat="1" applyFont="1" applyFill="1" applyAlignment="1">
      <alignment horizontal="left"/>
    </xf>
    <xf numFmtId="182" fontId="2" fillId="0" borderId="0" xfId="0" applyNumberFormat="1" applyFont="1" applyFill="1" applyAlignment="1">
      <alignment/>
    </xf>
    <xf numFmtId="192" fontId="2" fillId="0" borderId="0" xfId="120" applyNumberFormat="1" applyFont="1" applyFill="1">
      <alignment/>
      <protection/>
    </xf>
    <xf numFmtId="0" fontId="10" fillId="0" borderId="0" xfId="0" applyFont="1" applyFill="1" applyAlignment="1">
      <alignment/>
    </xf>
    <xf numFmtId="171" fontId="8" fillId="0" borderId="0" xfId="0" applyNumberFormat="1" applyFont="1" applyFill="1" applyAlignment="1">
      <alignment/>
    </xf>
    <xf numFmtId="0" fontId="8" fillId="0" borderId="11" xfId="0" applyFont="1" applyFill="1" applyBorder="1" applyAlignment="1">
      <alignment horizontal="center" vertical="center"/>
    </xf>
    <xf numFmtId="0" fontId="8" fillId="0" borderId="11" xfId="0" applyFont="1" applyFill="1" applyBorder="1" applyAlignment="1">
      <alignment horizontal="centerContinuous" vertical="center"/>
    </xf>
    <xf numFmtId="0" fontId="8" fillId="0" borderId="11" xfId="0" applyFont="1" applyFill="1" applyBorder="1" applyAlignment="1">
      <alignment horizontal="center"/>
    </xf>
    <xf numFmtId="0" fontId="8" fillId="0" borderId="0" xfId="0" applyFont="1" applyFill="1" applyBorder="1" applyAlignment="1">
      <alignment horizontal="centerContinuous"/>
    </xf>
    <xf numFmtId="0" fontId="8" fillId="0" borderId="0" xfId="0" applyFont="1" applyFill="1" applyBorder="1" applyAlignment="1">
      <alignment horizontal="centerContinuous" vertical="center"/>
    </xf>
    <xf numFmtId="0" fontId="8" fillId="0" borderId="10" xfId="0" applyFont="1" applyFill="1" applyBorder="1" applyAlignment="1">
      <alignment horizontal="center"/>
    </xf>
    <xf numFmtId="0" fontId="8" fillId="0" borderId="0" xfId="0" applyFont="1" applyFill="1" applyBorder="1" applyAlignment="1">
      <alignment horizontal="center" vertical="center"/>
    </xf>
    <xf numFmtId="0" fontId="8" fillId="0" borderId="10" xfId="0" applyFont="1" applyFill="1" applyBorder="1" applyAlignment="1">
      <alignment horizontal="centerContinuous" vertical="center"/>
    </xf>
    <xf numFmtId="0" fontId="11" fillId="0" borderId="10" xfId="0" applyFont="1" applyFill="1" applyBorder="1" applyAlignment="1">
      <alignment horizontal="center"/>
    </xf>
    <xf numFmtId="0" fontId="8" fillId="0" borderId="0" xfId="0" applyFont="1" applyFill="1" applyBorder="1" applyAlignment="1">
      <alignment/>
    </xf>
    <xf numFmtId="180" fontId="8" fillId="0" borderId="0" xfId="80" applyNumberFormat="1" applyFont="1" applyFill="1" applyBorder="1" applyAlignment="1">
      <alignment vertical="center"/>
    </xf>
    <xf numFmtId="171" fontId="8" fillId="0" borderId="0" xfId="80" applyFont="1" applyFill="1" applyBorder="1" applyAlignment="1">
      <alignment vertical="center"/>
    </xf>
    <xf numFmtId="171" fontId="8" fillId="0" borderId="0" xfId="78" applyFont="1" applyFill="1" applyBorder="1" applyAlignment="1">
      <alignment/>
    </xf>
    <xf numFmtId="180" fontId="8" fillId="0" borderId="0" xfId="124" applyNumberFormat="1" applyFont="1" applyFill="1" applyBorder="1" applyAlignment="1">
      <alignment vertical="center"/>
      <protection/>
    </xf>
    <xf numFmtId="43" fontId="8" fillId="0" borderId="0" xfId="80" applyNumberFormat="1" applyFont="1" applyFill="1" applyBorder="1" applyAlignment="1">
      <alignment vertical="center"/>
    </xf>
    <xf numFmtId="171" fontId="8" fillId="0" borderId="0" xfId="0" applyNumberFormat="1" applyFont="1" applyFill="1" applyBorder="1" applyAlignment="1">
      <alignment/>
    </xf>
    <xf numFmtId="184" fontId="6" fillId="0" borderId="0" xfId="0" applyNumberFormat="1" applyFont="1" applyFill="1" applyBorder="1" applyAlignment="1">
      <alignment/>
    </xf>
    <xf numFmtId="185" fontId="8" fillId="0" borderId="0" xfId="0" applyNumberFormat="1" applyFont="1" applyFill="1" applyBorder="1" applyAlignment="1">
      <alignment/>
    </xf>
    <xf numFmtId="183" fontId="8" fillId="0" borderId="0" xfId="122" applyNumberFormat="1" applyFont="1" applyFill="1" applyBorder="1">
      <alignment/>
      <protection/>
    </xf>
    <xf numFmtId="171" fontId="8" fillId="0" borderId="0" xfId="122" applyNumberFormat="1" applyFont="1" applyFill="1" applyBorder="1">
      <alignment/>
      <protection/>
    </xf>
    <xf numFmtId="185" fontId="8" fillId="0" borderId="0" xfId="0" applyNumberFormat="1" applyFont="1" applyFill="1" applyAlignment="1">
      <alignment/>
    </xf>
    <xf numFmtId="171" fontId="8" fillId="0" borderId="12" xfId="0" applyNumberFormat="1" applyFont="1" applyFill="1" applyBorder="1" applyAlignment="1">
      <alignment/>
    </xf>
    <xf numFmtId="171" fontId="18" fillId="0" borderId="0" xfId="52" applyFont="1" applyFill="1" applyBorder="1" applyAlignment="1">
      <alignment/>
    </xf>
    <xf numFmtId="171" fontId="2" fillId="0" borderId="0" xfId="90" applyFont="1" applyFill="1" applyBorder="1" applyAlignment="1">
      <alignment/>
    </xf>
    <xf numFmtId="39" fontId="2" fillId="0" borderId="0" xfId="160" applyNumberFormat="1" applyFont="1" applyFill="1" applyBorder="1" applyAlignment="1" applyProtection="1">
      <alignment/>
      <protection/>
    </xf>
    <xf numFmtId="0" fontId="3" fillId="0" borderId="0" xfId="0" applyNumberFormat="1" applyFont="1" applyFill="1" applyAlignment="1">
      <alignment horizontal="left"/>
    </xf>
    <xf numFmtId="39" fontId="2" fillId="0" borderId="0" xfId="0" applyNumberFormat="1" applyFont="1" applyFill="1" applyAlignment="1">
      <alignment horizontal="center"/>
    </xf>
    <xf numFmtId="0" fontId="8" fillId="0" borderId="0" xfId="0" applyFont="1" applyFill="1" applyAlignment="1">
      <alignment/>
    </xf>
    <xf numFmtId="0" fontId="8" fillId="0" borderId="0" xfId="124" applyFont="1" applyFill="1" applyBorder="1" applyAlignment="1">
      <alignment horizontal="center" vertical="center"/>
      <protection/>
    </xf>
    <xf numFmtId="171" fontId="8" fillId="0" borderId="0" xfId="80" applyNumberFormat="1" applyFont="1" applyFill="1" applyBorder="1" applyAlignment="1">
      <alignment horizontal="center" vertical="center"/>
    </xf>
    <xf numFmtId="39" fontId="2" fillId="0" borderId="0" xfId="72" applyNumberFormat="1" applyFont="1" applyFill="1" applyAlignment="1">
      <alignment/>
    </xf>
    <xf numFmtId="39" fontId="2" fillId="0" borderId="0" xfId="72" applyNumberFormat="1" applyFont="1" applyFill="1" applyBorder="1" applyAlignment="1">
      <alignment/>
    </xf>
    <xf numFmtId="171" fontId="8" fillId="0" borderId="0" xfId="72" applyFont="1" applyFill="1" applyBorder="1" applyAlignment="1">
      <alignment/>
    </xf>
    <xf numFmtId="188" fontId="8" fillId="0" borderId="0" xfId="99" applyNumberFormat="1" applyFont="1" applyFill="1" applyBorder="1" applyAlignment="1">
      <alignment/>
    </xf>
    <xf numFmtId="186" fontId="8" fillId="0" borderId="0" xfId="99" applyNumberFormat="1" applyFont="1" applyFill="1" applyBorder="1" applyAlignment="1">
      <alignment/>
    </xf>
    <xf numFmtId="186" fontId="8" fillId="0" borderId="0" xfId="142" applyNumberFormat="1" applyFont="1" applyFill="1" applyAlignment="1" quotePrefix="1">
      <alignment/>
      <protection/>
    </xf>
    <xf numFmtId="186" fontId="8" fillId="0" borderId="0" xfId="142" applyNumberFormat="1" applyFont="1" applyFill="1">
      <alignment/>
      <protection/>
    </xf>
    <xf numFmtId="186" fontId="8" fillId="0" borderId="0" xfId="99" applyNumberFormat="1" applyFont="1" applyFill="1" applyAlignment="1">
      <alignment horizontal="right"/>
    </xf>
    <xf numFmtId="186" fontId="8" fillId="0" borderId="0" xfId="142" applyNumberFormat="1" applyFont="1" applyFill="1" applyBorder="1" applyAlignment="1">
      <alignment/>
      <protection/>
    </xf>
    <xf numFmtId="186" fontId="8" fillId="0" borderId="0" xfId="142" applyNumberFormat="1" applyFont="1" applyFill="1" applyBorder="1" applyAlignment="1">
      <alignment horizontal="center"/>
      <protection/>
    </xf>
    <xf numFmtId="40" fontId="8" fillId="0" borderId="0" xfId="142" applyNumberFormat="1" applyFont="1" applyFill="1" applyAlignment="1">
      <alignment horizontal="center"/>
      <protection/>
    </xf>
    <xf numFmtId="186" fontId="8" fillId="0" borderId="10" xfId="99" applyNumberFormat="1" applyFont="1" applyFill="1" applyBorder="1" applyAlignment="1">
      <alignment/>
    </xf>
    <xf numFmtId="186" fontId="8" fillId="0" borderId="10" xfId="142" applyNumberFormat="1" applyFont="1" applyFill="1" applyBorder="1" applyAlignment="1">
      <alignment/>
      <protection/>
    </xf>
    <xf numFmtId="186" fontId="8" fillId="0" borderId="0" xfId="142" applyNumberFormat="1" applyFont="1" applyFill="1" applyBorder="1">
      <alignment/>
      <protection/>
    </xf>
    <xf numFmtId="186" fontId="8" fillId="0" borderId="0" xfId="142" applyNumberFormat="1" applyFont="1" applyFill="1" applyBorder="1" applyAlignment="1" quotePrefix="1">
      <alignment/>
      <protection/>
    </xf>
    <xf numFmtId="184" fontId="8" fillId="0" borderId="12" xfId="72" applyNumberFormat="1" applyFont="1" applyFill="1" applyBorder="1" applyAlignment="1">
      <alignment/>
    </xf>
    <xf numFmtId="184" fontId="8" fillId="0" borderId="0" xfId="72" applyNumberFormat="1" applyFont="1" applyFill="1" applyBorder="1" applyAlignment="1">
      <alignment/>
    </xf>
    <xf numFmtId="188" fontId="8" fillId="0" borderId="0" xfId="142" applyNumberFormat="1" applyFont="1" applyFill="1" applyBorder="1">
      <alignment/>
      <protection/>
    </xf>
    <xf numFmtId="186" fontId="8" fillId="0" borderId="0" xfId="142" applyNumberFormat="1" applyFont="1" applyFill="1" applyAlignment="1">
      <alignment horizontal="center"/>
      <protection/>
    </xf>
    <xf numFmtId="186" fontId="8" fillId="0" borderId="0" xfId="142" applyNumberFormat="1" applyFont="1" applyFill="1" applyAlignment="1" quotePrefix="1">
      <alignment horizontal="center"/>
      <protection/>
    </xf>
    <xf numFmtId="188" fontId="8" fillId="0" borderId="0" xfId="142" applyNumberFormat="1" applyFont="1" applyFill="1">
      <alignment/>
      <protection/>
    </xf>
    <xf numFmtId="188" fontId="8" fillId="0" borderId="0" xfId="140" applyNumberFormat="1" applyFont="1" applyFill="1">
      <alignment/>
      <protection/>
    </xf>
    <xf numFmtId="0" fontId="8" fillId="0" borderId="0" xfId="142" applyFont="1" applyFill="1" applyBorder="1" applyAlignment="1">
      <alignment horizontal="center"/>
      <protection/>
    </xf>
    <xf numFmtId="40" fontId="8" fillId="0" borderId="0" xfId="142" applyNumberFormat="1" applyFont="1" applyFill="1">
      <alignment/>
      <protection/>
    </xf>
    <xf numFmtId="0" fontId="8" fillId="0" borderId="0" xfId="142" applyFont="1" applyFill="1" applyAlignment="1">
      <alignment horizontal="center"/>
      <protection/>
    </xf>
    <xf numFmtId="186" fontId="8" fillId="0" borderId="10" xfId="142" applyNumberFormat="1" applyFont="1" applyFill="1" applyBorder="1">
      <alignment/>
      <protection/>
    </xf>
    <xf numFmtId="38" fontId="8" fillId="0" borderId="0" xfId="142" applyNumberFormat="1" applyFont="1" applyFill="1" applyAlignment="1">
      <alignment horizontal="center"/>
      <protection/>
    </xf>
    <xf numFmtId="40" fontId="8" fillId="0" borderId="0" xfId="142" applyNumberFormat="1" applyFont="1" applyFill="1" applyBorder="1" applyAlignment="1">
      <alignment/>
      <protection/>
    </xf>
    <xf numFmtId="38" fontId="8" fillId="0" borderId="0" xfId="142" applyNumberFormat="1" applyFont="1" applyFill="1">
      <alignment/>
      <protection/>
    </xf>
    <xf numFmtId="171" fontId="8" fillId="0" borderId="0" xfId="99" applyNumberFormat="1" applyFont="1" applyFill="1" applyBorder="1" applyAlignment="1">
      <alignment/>
    </xf>
    <xf numFmtId="171" fontId="8" fillId="0" borderId="0" xfId="99" applyFont="1" applyFill="1" applyBorder="1" applyAlignment="1">
      <alignment/>
    </xf>
    <xf numFmtId="195" fontId="8" fillId="0" borderId="0" xfId="99" applyNumberFormat="1" applyFont="1" applyFill="1" applyBorder="1" applyAlignment="1">
      <alignment/>
    </xf>
    <xf numFmtId="0" fontId="8" fillId="0" borderId="0" xfId="142" applyFont="1" applyFill="1" applyBorder="1" applyAlignment="1">
      <alignment/>
      <protection/>
    </xf>
    <xf numFmtId="39" fontId="8" fillId="0" borderId="0" xfId="142" applyNumberFormat="1" applyFont="1" applyFill="1" applyAlignment="1">
      <alignment horizontal="right"/>
      <protection/>
    </xf>
    <xf numFmtId="39" fontId="8" fillId="0" borderId="0" xfId="142" applyNumberFormat="1" applyFont="1" applyFill="1" applyAlignment="1">
      <alignment horizontal="center"/>
      <protection/>
    </xf>
    <xf numFmtId="39" fontId="8" fillId="0" borderId="0" xfId="142" applyNumberFormat="1" applyFont="1" applyFill="1">
      <alignment/>
      <protection/>
    </xf>
    <xf numFmtId="193" fontId="8" fillId="0" borderId="0" xfId="99" applyNumberFormat="1" applyFont="1" applyFill="1" applyBorder="1" applyAlignment="1">
      <alignment/>
    </xf>
    <xf numFmtId="177" fontId="8" fillId="0" borderId="0" xfId="99" applyNumberFormat="1" applyFont="1" applyFill="1" applyBorder="1" applyAlignment="1">
      <alignment/>
    </xf>
    <xf numFmtId="171" fontId="8" fillId="0" borderId="12" xfId="99" applyFont="1" applyFill="1" applyBorder="1" applyAlignment="1">
      <alignment/>
    </xf>
    <xf numFmtId="0" fontId="18" fillId="0" borderId="0" xfId="121" applyFont="1" applyFill="1">
      <alignment/>
      <protection/>
    </xf>
    <xf numFmtId="189" fontId="3" fillId="0" borderId="0" xfId="0" applyNumberFormat="1" applyFont="1" applyFill="1" applyAlignment="1">
      <alignment horizontal="left"/>
    </xf>
    <xf numFmtId="189" fontId="2" fillId="0" borderId="0" xfId="0" applyNumberFormat="1" applyFont="1" applyFill="1" applyAlignment="1">
      <alignment horizontal="left"/>
    </xf>
    <xf numFmtId="189" fontId="2" fillId="0" borderId="0" xfId="0" applyNumberFormat="1" applyFont="1" applyFill="1" applyAlignment="1">
      <alignment/>
    </xf>
    <xf numFmtId="189" fontId="2" fillId="0" borderId="0" xfId="0" applyNumberFormat="1" applyFont="1" applyFill="1" applyAlignment="1">
      <alignment/>
    </xf>
    <xf numFmtId="189" fontId="2" fillId="0" borderId="0" xfId="0" applyNumberFormat="1" applyFont="1" applyFill="1" applyAlignment="1" quotePrefix="1">
      <alignment horizontal="center"/>
    </xf>
    <xf numFmtId="39" fontId="19" fillId="0" borderId="0" xfId="160" applyNumberFormat="1" applyFont="1" applyFill="1">
      <alignment/>
      <protection/>
    </xf>
    <xf numFmtId="39" fontId="18" fillId="0" borderId="0" xfId="0" applyNumberFormat="1" applyFont="1" applyFill="1" applyAlignment="1">
      <alignment/>
    </xf>
    <xf numFmtId="184" fontId="18" fillId="0" borderId="0" xfId="163" applyNumberFormat="1" applyFont="1" applyFill="1">
      <alignment/>
      <protection/>
    </xf>
    <xf numFmtId="0" fontId="18" fillId="0" borderId="0" xfId="120" applyFont="1" applyFill="1">
      <alignment/>
      <protection/>
    </xf>
    <xf numFmtId="39" fontId="18" fillId="0" borderId="0" xfId="120" applyNumberFormat="1" applyFont="1" applyFill="1">
      <alignment/>
      <protection/>
    </xf>
    <xf numFmtId="184" fontId="6" fillId="0" borderId="0" xfId="120" applyNumberFormat="1" applyFont="1" applyFill="1" applyAlignment="1" quotePrefix="1">
      <alignment horizontal="centerContinuous"/>
      <protection/>
    </xf>
    <xf numFmtId="184" fontId="6" fillId="0" borderId="0" xfId="120" applyNumberFormat="1" applyFont="1" applyFill="1">
      <alignment/>
      <protection/>
    </xf>
    <xf numFmtId="184" fontId="8" fillId="0" borderId="0" xfId="120" applyNumberFormat="1" applyFont="1" applyFill="1">
      <alignment/>
      <protection/>
    </xf>
    <xf numFmtId="184" fontId="6" fillId="0" borderId="10" xfId="120" applyNumberFormat="1" applyFont="1" applyFill="1" applyBorder="1">
      <alignment/>
      <protection/>
    </xf>
    <xf numFmtId="184" fontId="8" fillId="0" borderId="10" xfId="120" applyNumberFormat="1" applyFont="1" applyFill="1" applyBorder="1">
      <alignment/>
      <protection/>
    </xf>
    <xf numFmtId="184" fontId="8" fillId="0" borderId="10" xfId="72" applyNumberFormat="1" applyFont="1" applyFill="1" applyBorder="1" applyAlignment="1">
      <alignment/>
    </xf>
    <xf numFmtId="40" fontId="10" fillId="0" borderId="11" xfId="160" applyNumberFormat="1" applyFont="1" applyFill="1" applyBorder="1" applyAlignment="1" applyProtection="1">
      <alignment horizontal="center"/>
      <protection/>
    </xf>
    <xf numFmtId="181" fontId="10" fillId="0" borderId="13" xfId="160" applyNumberFormat="1" applyFont="1" applyFill="1" applyBorder="1" applyAlignment="1" applyProtection="1">
      <alignment horizontal="centerContinuous"/>
      <protection/>
    </xf>
    <xf numFmtId="38" fontId="10" fillId="0" borderId="13" xfId="160" applyNumberFormat="1" applyFont="1" applyFill="1" applyBorder="1" applyAlignment="1" applyProtection="1">
      <alignment horizontal="centerContinuous"/>
      <protection/>
    </xf>
    <xf numFmtId="40" fontId="8" fillId="0" borderId="0" xfId="120" applyNumberFormat="1" applyFont="1" applyFill="1">
      <alignment/>
      <protection/>
    </xf>
    <xf numFmtId="40" fontId="8" fillId="0" borderId="0" xfId="120" applyNumberFormat="1" applyFont="1" applyFill="1" applyBorder="1">
      <alignment/>
      <protection/>
    </xf>
    <xf numFmtId="40" fontId="10" fillId="0" borderId="0" xfId="160" applyNumberFormat="1" applyFont="1" applyFill="1" applyBorder="1" applyAlignment="1" applyProtection="1">
      <alignment horizontal="center"/>
      <protection/>
    </xf>
    <xf numFmtId="180" fontId="10" fillId="0" borderId="0" xfId="160" applyNumberFormat="1" applyFont="1" applyFill="1" applyBorder="1" applyAlignment="1">
      <alignment horizontal="center"/>
      <protection/>
    </xf>
    <xf numFmtId="181" fontId="10" fillId="0" borderId="11" xfId="160" applyNumberFormat="1" applyFont="1" applyFill="1" applyBorder="1" applyAlignment="1" applyProtection="1">
      <alignment horizontal="centerContinuous"/>
      <protection/>
    </xf>
    <xf numFmtId="38" fontId="10" fillId="0" borderId="11" xfId="160" applyNumberFormat="1" applyFont="1" applyFill="1" applyBorder="1" applyAlignment="1" applyProtection="1">
      <alignment horizontal="centerContinuous"/>
      <protection/>
    </xf>
    <xf numFmtId="40" fontId="13" fillId="0" borderId="10" xfId="120" applyNumberFormat="1" applyFont="1" applyFill="1" applyBorder="1">
      <alignment/>
      <protection/>
    </xf>
    <xf numFmtId="40" fontId="14" fillId="0" borderId="0" xfId="120" applyNumberFormat="1" applyFont="1" applyFill="1">
      <alignment/>
      <protection/>
    </xf>
    <xf numFmtId="184" fontId="8" fillId="0" borderId="0" xfId="120" applyNumberFormat="1" applyFont="1" applyFill="1" applyBorder="1" applyAlignment="1">
      <alignment/>
      <protection/>
    </xf>
    <xf numFmtId="184" fontId="8" fillId="0" borderId="0" xfId="120" applyNumberFormat="1" applyFont="1" applyFill="1" applyAlignment="1">
      <alignment horizontal="center"/>
      <protection/>
    </xf>
    <xf numFmtId="184" fontId="8" fillId="0" borderId="0" xfId="120" applyNumberFormat="1" applyFont="1" applyFill="1" applyBorder="1" applyAlignment="1">
      <alignment horizontal="center"/>
      <protection/>
    </xf>
    <xf numFmtId="40" fontId="8" fillId="0" borderId="0" xfId="120" applyNumberFormat="1" applyFont="1" applyFill="1" applyBorder="1" applyAlignment="1">
      <alignment/>
      <protection/>
    </xf>
    <xf numFmtId="184" fontId="6" fillId="0" borderId="0" xfId="120" applyNumberFormat="1" applyFont="1" applyFill="1" applyBorder="1" applyAlignment="1">
      <alignment horizontal="center"/>
      <protection/>
    </xf>
    <xf numFmtId="185" fontId="8" fillId="0" borderId="0" xfId="120" applyNumberFormat="1" applyFont="1" applyFill="1" applyBorder="1">
      <alignment/>
      <protection/>
    </xf>
    <xf numFmtId="184" fontId="6" fillId="0" borderId="0" xfId="120" applyNumberFormat="1" applyFont="1" applyFill="1" applyBorder="1">
      <alignment/>
      <protection/>
    </xf>
    <xf numFmtId="185" fontId="8" fillId="0" borderId="0" xfId="120" applyNumberFormat="1" applyFont="1" applyFill="1">
      <alignment/>
      <protection/>
    </xf>
    <xf numFmtId="184" fontId="8" fillId="0" borderId="0" xfId="120" applyNumberFormat="1" applyFont="1" applyFill="1" applyBorder="1">
      <alignment/>
      <protection/>
    </xf>
    <xf numFmtId="196" fontId="8" fillId="0" borderId="0" xfId="142" applyNumberFormat="1" applyFont="1" applyFill="1" applyBorder="1" applyAlignment="1">
      <alignment horizontal="right"/>
      <protection/>
    </xf>
    <xf numFmtId="184" fontId="8" fillId="0" borderId="0" xfId="120" applyNumberFormat="1" applyFont="1" applyFill="1" applyAlignment="1" quotePrefix="1">
      <alignment/>
      <protection/>
    </xf>
    <xf numFmtId="184" fontId="11" fillId="0" borderId="0" xfId="120" applyNumberFormat="1" applyFont="1" applyFill="1" applyAlignment="1">
      <alignment horizontal="center"/>
      <protection/>
    </xf>
    <xf numFmtId="171" fontId="8" fillId="0" borderId="0" xfId="53" applyFont="1" applyFill="1" applyBorder="1" applyAlignment="1">
      <alignment/>
    </xf>
    <xf numFmtId="184" fontId="10" fillId="0" borderId="0" xfId="120" applyNumberFormat="1" applyFont="1" applyFill="1">
      <alignment/>
      <protection/>
    </xf>
    <xf numFmtId="186" fontId="8" fillId="0" borderId="0" xfId="97" applyNumberFormat="1" applyFont="1" applyFill="1" applyBorder="1" applyAlignment="1">
      <alignment/>
    </xf>
    <xf numFmtId="186" fontId="8" fillId="0" borderId="0" xfId="98" applyNumberFormat="1" applyFont="1" applyFill="1" applyBorder="1" applyAlignment="1">
      <alignment/>
    </xf>
    <xf numFmtId="184" fontId="22" fillId="0" borderId="0" xfId="120" applyNumberFormat="1" applyFont="1" applyFill="1" applyBorder="1" applyAlignment="1">
      <alignment horizontal="center"/>
      <protection/>
    </xf>
    <xf numFmtId="187" fontId="8" fillId="0" borderId="0" xfId="51" applyNumberFormat="1" applyFont="1" applyFill="1" applyAlignment="1">
      <alignment/>
    </xf>
    <xf numFmtId="171" fontId="8" fillId="0" borderId="0" xfId="51" applyFont="1" applyFill="1" applyBorder="1" applyAlignment="1">
      <alignment/>
    </xf>
    <xf numFmtId="0" fontId="8" fillId="0" borderId="0" xfId="120" applyFont="1" applyFill="1" applyBorder="1">
      <alignment/>
      <protection/>
    </xf>
    <xf numFmtId="0" fontId="8" fillId="0" borderId="0" xfId="120" applyFont="1" applyFill="1" applyBorder="1" applyAlignment="1">
      <alignment/>
      <protection/>
    </xf>
    <xf numFmtId="184" fontId="6" fillId="0" borderId="0" xfId="120" applyNumberFormat="1" applyFont="1" applyFill="1" applyBorder="1" applyAlignment="1">
      <alignment horizontal="left"/>
      <protection/>
    </xf>
    <xf numFmtId="184" fontId="8" fillId="0" borderId="11" xfId="72" applyNumberFormat="1" applyFont="1" applyFill="1" applyBorder="1" applyAlignment="1">
      <alignment/>
    </xf>
    <xf numFmtId="184" fontId="8" fillId="0" borderId="0" xfId="120" applyNumberFormat="1" applyFont="1" applyFill="1" applyAlignment="1">
      <alignment/>
      <protection/>
    </xf>
    <xf numFmtId="184" fontId="7" fillId="0" borderId="0" xfId="120" applyNumberFormat="1" applyFont="1" applyFill="1" applyAlignment="1">
      <alignment/>
      <protection/>
    </xf>
    <xf numFmtId="184" fontId="10" fillId="0" borderId="0" xfId="120" applyNumberFormat="1" applyFont="1" applyFill="1" applyAlignment="1">
      <alignment horizontal="center"/>
      <protection/>
    </xf>
    <xf numFmtId="184" fontId="6" fillId="0" borderId="0" xfId="120" applyNumberFormat="1" applyFont="1" applyFill="1" applyAlignment="1">
      <alignment/>
      <protection/>
    </xf>
    <xf numFmtId="184" fontId="10" fillId="0" borderId="0" xfId="120" applyNumberFormat="1" applyFont="1" applyFill="1" applyBorder="1">
      <alignment/>
      <protection/>
    </xf>
    <xf numFmtId="186" fontId="8" fillId="0" borderId="0" xfId="142" applyNumberFormat="1" applyFont="1" applyFill="1" applyBorder="1" applyAlignment="1" quotePrefix="1">
      <alignment horizontal="center"/>
      <protection/>
    </xf>
    <xf numFmtId="40" fontId="2" fillId="0" borderId="0" xfId="120" applyNumberFormat="1" applyFont="1" applyFill="1">
      <alignment/>
      <protection/>
    </xf>
    <xf numFmtId="40" fontId="7" fillId="0" borderId="0" xfId="120" applyNumberFormat="1" applyFont="1" applyFill="1" applyBorder="1">
      <alignment/>
      <protection/>
    </xf>
    <xf numFmtId="40" fontId="6" fillId="0" borderId="0" xfId="120" applyNumberFormat="1" applyFont="1" applyFill="1">
      <alignment/>
      <protection/>
    </xf>
    <xf numFmtId="40" fontId="7" fillId="0" borderId="10" xfId="120" applyNumberFormat="1" applyFont="1" applyFill="1" applyBorder="1">
      <alignment/>
      <protection/>
    </xf>
    <xf numFmtId="40" fontId="6" fillId="0" borderId="10" xfId="120" applyNumberFormat="1" applyFont="1" applyFill="1" applyBorder="1">
      <alignment/>
      <protection/>
    </xf>
    <xf numFmtId="0" fontId="9" fillId="0" borderId="0" xfId="120" applyFont="1" applyFill="1" applyBorder="1" applyAlignment="1">
      <alignment horizontal="centerContinuous" vertical="center"/>
      <protection/>
    </xf>
    <xf numFmtId="38" fontId="8" fillId="0" borderId="0" xfId="120" applyNumberFormat="1" applyFont="1" applyFill="1" applyAlignment="1">
      <alignment horizontal="center"/>
      <protection/>
    </xf>
    <xf numFmtId="186" fontId="8" fillId="0" borderId="0" xfId="120" applyNumberFormat="1" applyFont="1" applyFill="1">
      <alignment/>
      <protection/>
    </xf>
    <xf numFmtId="40" fontId="6" fillId="0" borderId="0" xfId="120" applyNumberFormat="1" applyFont="1" applyFill="1" applyBorder="1" applyAlignment="1">
      <alignment horizontal="left"/>
      <protection/>
    </xf>
    <xf numFmtId="40" fontId="8" fillId="0" borderId="0" xfId="120" applyNumberFormat="1" applyFont="1" applyFill="1" applyAlignment="1">
      <alignment horizontal="center"/>
      <protection/>
    </xf>
    <xf numFmtId="40" fontId="6" fillId="0" borderId="0" xfId="120" applyNumberFormat="1" applyFont="1" applyFill="1" applyBorder="1">
      <alignment/>
      <protection/>
    </xf>
    <xf numFmtId="197" fontId="8" fillId="0" borderId="0" xfId="99" applyNumberFormat="1" applyFont="1" applyFill="1" applyBorder="1" applyAlignment="1">
      <alignment/>
    </xf>
    <xf numFmtId="171" fontId="8" fillId="0" borderId="12" xfId="72" applyFont="1" applyFill="1" applyBorder="1" applyAlignment="1">
      <alignment/>
    </xf>
    <xf numFmtId="38" fontId="8" fillId="0" borderId="0" xfId="120" applyNumberFormat="1" applyFont="1" applyFill="1">
      <alignment/>
      <protection/>
    </xf>
    <xf numFmtId="38" fontId="8" fillId="0" borderId="0" xfId="142" applyNumberFormat="1" applyFont="1" applyFill="1" applyAlignment="1">
      <alignment horizontal="right"/>
      <protection/>
    </xf>
    <xf numFmtId="0" fontId="8" fillId="0" borderId="0" xfId="120" applyFont="1" applyFill="1">
      <alignment/>
      <protection/>
    </xf>
    <xf numFmtId="171" fontId="8" fillId="0" borderId="11" xfId="72" applyFont="1" applyFill="1" applyBorder="1" applyAlignment="1">
      <alignment/>
    </xf>
    <xf numFmtId="0" fontId="8" fillId="0" borderId="0" xfId="120" applyFont="1" applyFill="1" applyAlignment="1">
      <alignment horizontal="center"/>
      <protection/>
    </xf>
    <xf numFmtId="171" fontId="8" fillId="0" borderId="0" xfId="51" applyFont="1" applyFill="1" applyAlignment="1">
      <alignment/>
    </xf>
    <xf numFmtId="0" fontId="10" fillId="0" borderId="0" xfId="120" applyFont="1" applyFill="1" applyAlignment="1">
      <alignment/>
      <protection/>
    </xf>
    <xf numFmtId="171" fontId="10" fillId="0" borderId="14" xfId="120" applyNumberFormat="1" applyFont="1" applyFill="1" applyBorder="1">
      <alignment/>
      <protection/>
    </xf>
    <xf numFmtId="0" fontId="2" fillId="0" borderId="0" xfId="145" applyFont="1" applyFill="1" applyAlignment="1">
      <alignment horizontal="center"/>
      <protection/>
    </xf>
    <xf numFmtId="0" fontId="6" fillId="0" borderId="0" xfId="145" applyFont="1" applyFill="1">
      <alignment/>
      <protection/>
    </xf>
    <xf numFmtId="0" fontId="2" fillId="0" borderId="0" xfId="145" applyFont="1" applyFill="1">
      <alignment/>
      <protection/>
    </xf>
    <xf numFmtId="0" fontId="6" fillId="0" borderId="0" xfId="145" applyFont="1" applyFill="1" applyAlignment="1" quotePrefix="1">
      <alignment horizontal="center" vertical="center" textRotation="180"/>
      <protection/>
    </xf>
    <xf numFmtId="40" fontId="2" fillId="0" borderId="0" xfId="145" applyNumberFormat="1" applyFont="1" applyFill="1" applyAlignment="1">
      <alignment/>
      <protection/>
    </xf>
    <xf numFmtId="0" fontId="2" fillId="0" borderId="10" xfId="145" applyFont="1" applyFill="1" applyBorder="1" applyAlignment="1">
      <alignment horizontal="center"/>
      <protection/>
    </xf>
    <xf numFmtId="176" fontId="2" fillId="0" borderId="0" xfId="145" applyNumberFormat="1" applyFont="1" applyFill="1">
      <alignment/>
      <protection/>
    </xf>
    <xf numFmtId="183" fontId="2" fillId="0" borderId="0" xfId="145" applyNumberFormat="1" applyFont="1" applyFill="1">
      <alignment/>
      <protection/>
    </xf>
    <xf numFmtId="183" fontId="6" fillId="0" borderId="0" xfId="145" applyNumberFormat="1" applyFont="1" applyFill="1" applyAlignment="1" quotePrefix="1">
      <alignment horizontal="center" vertical="center" textRotation="180"/>
      <protection/>
    </xf>
    <xf numFmtId="183" fontId="6" fillId="0" borderId="0" xfId="145" applyNumberFormat="1" applyFont="1" applyFill="1">
      <alignment/>
      <protection/>
    </xf>
    <xf numFmtId="40" fontId="2" fillId="0" borderId="0" xfId="145" applyNumberFormat="1" applyFont="1" applyFill="1">
      <alignment/>
      <protection/>
    </xf>
    <xf numFmtId="0" fontId="2" fillId="0" borderId="0" xfId="145" applyFont="1" applyFill="1" applyAlignment="1">
      <alignment horizontal="centerContinuous"/>
      <protection/>
    </xf>
    <xf numFmtId="40" fontId="2" fillId="0" borderId="0" xfId="120" applyNumberFormat="1" applyFont="1" applyFill="1" applyAlignment="1">
      <alignment/>
      <protection/>
    </xf>
    <xf numFmtId="0" fontId="2" fillId="0" borderId="0" xfId="120" applyFont="1" applyFill="1">
      <alignment/>
      <protection/>
    </xf>
    <xf numFmtId="39" fontId="2" fillId="0" borderId="0" xfId="120" applyNumberFormat="1" applyFont="1" applyFill="1" applyAlignment="1">
      <alignment horizontal="left"/>
      <protection/>
    </xf>
    <xf numFmtId="0" fontId="19" fillId="0" borderId="0" xfId="121" applyFont="1" applyFill="1" applyBorder="1" applyAlignment="1">
      <alignment horizontal="center"/>
      <protection/>
    </xf>
    <xf numFmtId="186" fontId="2" fillId="0" borderId="0" xfId="120" applyNumberFormat="1" applyFont="1" applyFill="1" applyBorder="1" applyAlignment="1">
      <alignment horizontal="right"/>
      <protection/>
    </xf>
    <xf numFmtId="186" fontId="2" fillId="0" borderId="0" xfId="120" applyNumberFormat="1" applyFont="1" applyFill="1">
      <alignment/>
      <protection/>
    </xf>
    <xf numFmtId="186" fontId="2" fillId="0" borderId="0" xfId="51" applyNumberFormat="1" applyFont="1" applyFill="1" applyAlignment="1">
      <alignment/>
    </xf>
    <xf numFmtId="186" fontId="2" fillId="0" borderId="0" xfId="120" applyNumberFormat="1" applyFont="1" applyFill="1" applyBorder="1" applyAlignment="1">
      <alignment/>
      <protection/>
    </xf>
    <xf numFmtId="171" fontId="2" fillId="0" borderId="0" xfId="65" applyFont="1" applyFill="1" applyAlignment="1">
      <alignment/>
    </xf>
    <xf numFmtId="39" fontId="3" fillId="0" borderId="0" xfId="51" applyNumberFormat="1" applyFont="1" applyFill="1" applyAlignment="1">
      <alignment horizontal="right"/>
    </xf>
    <xf numFmtId="201" fontId="2" fillId="0" borderId="0" xfId="160" applyNumberFormat="1" applyFont="1" applyFill="1" applyBorder="1" applyAlignment="1" applyProtection="1">
      <alignment/>
      <protection/>
    </xf>
    <xf numFmtId="0" fontId="2" fillId="0" borderId="0" xfId="120" applyFont="1" applyFill="1" applyBorder="1">
      <alignment/>
      <protection/>
    </xf>
    <xf numFmtId="0" fontId="2" fillId="0" borderId="0" xfId="120" applyFont="1" applyFill="1" applyAlignment="1">
      <alignment horizontal="center"/>
      <protection/>
    </xf>
    <xf numFmtId="39" fontId="3" fillId="0" borderId="10" xfId="51" applyNumberFormat="1" applyFont="1" applyFill="1" applyBorder="1" applyAlignment="1">
      <alignment horizontal="center"/>
    </xf>
    <xf numFmtId="0" fontId="18" fillId="0" borderId="0" xfId="141" applyNumberFormat="1" applyFont="1" applyFill="1" applyAlignment="1">
      <alignment horizontal="center" vertical="center"/>
      <protection/>
    </xf>
    <xf numFmtId="40" fontId="2" fillId="0" borderId="0" xfId="90" applyNumberFormat="1" applyFont="1" applyFill="1" applyBorder="1" applyAlignment="1">
      <alignment horizontal="centerContinuous"/>
    </xf>
    <xf numFmtId="39" fontId="2" fillId="0" borderId="0" xfId="120" applyNumberFormat="1" applyFont="1" applyFill="1" applyAlignment="1">
      <alignment/>
      <protection/>
    </xf>
    <xf numFmtId="184" fontId="2" fillId="0" borderId="0" xfId="120" applyNumberFormat="1" applyFont="1" applyFill="1">
      <alignment/>
      <protection/>
    </xf>
    <xf numFmtId="184" fontId="2" fillId="0" borderId="0" xfId="120" applyNumberFormat="1" applyFont="1" applyFill="1" applyAlignment="1">
      <alignment horizontal="center"/>
      <protection/>
    </xf>
    <xf numFmtId="39" fontId="2" fillId="0" borderId="0" xfId="120" applyNumberFormat="1" applyFont="1" applyFill="1" applyBorder="1" applyAlignment="1">
      <alignment/>
      <protection/>
    </xf>
    <xf numFmtId="39" fontId="5" fillId="0" borderId="0" xfId="120" applyNumberFormat="1" applyFont="1" applyFill="1">
      <alignment/>
      <protection/>
    </xf>
    <xf numFmtId="39" fontId="3" fillId="0" borderId="0" xfId="120" applyNumberFormat="1" applyFont="1" applyFill="1" applyAlignment="1" quotePrefix="1">
      <alignment horizontal="center"/>
      <protection/>
    </xf>
    <xf numFmtId="171" fontId="2" fillId="0" borderId="0" xfId="53" applyFont="1" applyFill="1" applyAlignment="1">
      <alignment/>
    </xf>
    <xf numFmtId="0" fontId="2" fillId="0" borderId="0" xfId="145" applyFont="1" applyFill="1" applyAlignment="1">
      <alignment horizontal="right" vertical="center"/>
      <protection/>
    </xf>
    <xf numFmtId="194" fontId="2" fillId="0" borderId="10" xfId="160" applyNumberFormat="1" applyFont="1" applyFill="1" applyBorder="1" applyAlignment="1" applyProtection="1">
      <alignment horizontal="centerContinuous" vertical="center"/>
      <protection/>
    </xf>
    <xf numFmtId="171" fontId="2" fillId="0" borderId="0" xfId="77" applyFont="1" applyFill="1" applyAlignment="1">
      <alignment vertical="center"/>
    </xf>
    <xf numFmtId="39" fontId="2" fillId="0" borderId="0" xfId="120" applyNumberFormat="1" applyFont="1" applyFill="1" applyBorder="1" applyAlignment="1">
      <alignment horizontal="centerContinuous" vertical="center"/>
      <protection/>
    </xf>
    <xf numFmtId="39" fontId="2" fillId="0" borderId="10" xfId="120" applyNumberFormat="1" applyFont="1" applyFill="1" applyBorder="1" applyAlignment="1">
      <alignment horizontal="centerContinuous" vertical="center"/>
      <protection/>
    </xf>
    <xf numFmtId="0" fontId="2" fillId="0" borderId="10" xfId="120" applyFont="1" applyFill="1" applyBorder="1" applyAlignment="1">
      <alignment horizontal="centerContinuous" vertical="center"/>
      <protection/>
    </xf>
    <xf numFmtId="194" fontId="2" fillId="0" borderId="0" xfId="160" applyNumberFormat="1" applyFont="1" applyFill="1" applyBorder="1" applyAlignment="1" applyProtection="1">
      <alignment vertical="center"/>
      <protection/>
    </xf>
    <xf numFmtId="183" fontId="2" fillId="0" borderId="0" xfId="77" applyNumberFormat="1" applyFont="1" applyFill="1" applyAlignment="1">
      <alignment vertical="center"/>
    </xf>
    <xf numFmtId="0" fontId="2" fillId="0" borderId="0" xfId="145" applyFont="1" applyFill="1" applyAlignment="1">
      <alignment horizontal="centerContinuous" vertical="center"/>
      <protection/>
    </xf>
    <xf numFmtId="40" fontId="2" fillId="0" borderId="0" xfId="145" applyNumberFormat="1" applyFont="1" applyFill="1" applyAlignment="1">
      <alignment horizontal="centerContinuous" vertical="center"/>
      <protection/>
    </xf>
    <xf numFmtId="39" fontId="3" fillId="0" borderId="0" xfId="0" applyNumberFormat="1" applyFont="1" applyFill="1" applyBorder="1" applyAlignment="1">
      <alignment/>
    </xf>
    <xf numFmtId="0" fontId="2" fillId="0" borderId="0" xfId="0" applyFont="1" applyFill="1" applyBorder="1" applyAlignment="1">
      <alignment/>
    </xf>
    <xf numFmtId="39" fontId="2" fillId="0" borderId="0" xfId="53" applyNumberFormat="1" applyFont="1" applyFill="1" applyAlignment="1">
      <alignment/>
    </xf>
    <xf numFmtId="39" fontId="2" fillId="0" borderId="0" xfId="53" applyNumberFormat="1" applyFont="1" applyFill="1" applyBorder="1" applyAlignment="1" applyProtection="1" quotePrefix="1">
      <alignment/>
      <protection/>
    </xf>
    <xf numFmtId="40" fontId="2" fillId="0" borderId="0" xfId="0" applyNumberFormat="1" applyFont="1" applyFill="1" applyAlignment="1">
      <alignment/>
    </xf>
    <xf numFmtId="0" fontId="6" fillId="0" borderId="0" xfId="0" applyFont="1" applyFill="1" applyAlignment="1">
      <alignment horizontal="center"/>
    </xf>
    <xf numFmtId="40" fontId="2" fillId="0" borderId="11" xfId="0" applyNumberFormat="1" applyFont="1" applyFill="1" applyBorder="1" applyAlignment="1">
      <alignment horizontal="center"/>
    </xf>
    <xf numFmtId="0" fontId="2" fillId="0" borderId="10" xfId="0" applyFont="1" applyFill="1" applyBorder="1" applyAlignment="1">
      <alignment horizontal="center"/>
    </xf>
    <xf numFmtId="39" fontId="18" fillId="0" borderId="0" xfId="158" applyNumberFormat="1" applyFont="1" applyFill="1" applyBorder="1" applyAlignment="1" applyProtection="1">
      <alignment/>
      <protection/>
    </xf>
    <xf numFmtId="39" fontId="3" fillId="0" borderId="0" xfId="0" applyNumberFormat="1" applyFont="1" applyFill="1" applyAlignment="1">
      <alignment/>
    </xf>
    <xf numFmtId="0" fontId="8" fillId="0" borderId="0" xfId="120" applyNumberFormat="1" applyFont="1" applyFill="1" applyAlignment="1" quotePrefix="1">
      <alignment horizontal="center"/>
      <protection/>
    </xf>
    <xf numFmtId="0" fontId="6" fillId="0" borderId="0" xfId="120" applyNumberFormat="1" applyFont="1" applyFill="1" applyAlignment="1" quotePrefix="1">
      <alignment horizontal="centerContinuous"/>
      <protection/>
    </xf>
    <xf numFmtId="0" fontId="8" fillId="0" borderId="0" xfId="120" applyNumberFormat="1" applyFont="1" applyFill="1">
      <alignment/>
      <protection/>
    </xf>
    <xf numFmtId="0" fontId="7" fillId="0" borderId="0" xfId="120" applyNumberFormat="1" applyFont="1" applyFill="1">
      <alignment/>
      <protection/>
    </xf>
    <xf numFmtId="0" fontId="7" fillId="0" borderId="10" xfId="120" applyNumberFormat="1" applyFont="1" applyFill="1" applyBorder="1">
      <alignment/>
      <protection/>
    </xf>
    <xf numFmtId="0" fontId="17" fillId="0" borderId="0" xfId="120" applyNumberFormat="1" applyFont="1" applyFill="1" applyBorder="1" applyAlignment="1">
      <alignment horizontal="centerContinuous" vertical="center"/>
      <protection/>
    </xf>
    <xf numFmtId="0" fontId="8" fillId="0" borderId="0" xfId="120" applyNumberFormat="1" applyFont="1" applyFill="1" applyBorder="1">
      <alignment/>
      <protection/>
    </xf>
    <xf numFmtId="0" fontId="13" fillId="0" borderId="10" xfId="120" applyNumberFormat="1" applyFont="1" applyFill="1" applyBorder="1">
      <alignment/>
      <protection/>
    </xf>
    <xf numFmtId="0" fontId="8" fillId="0" borderId="0" xfId="120" applyNumberFormat="1" applyFont="1" applyFill="1" applyAlignment="1">
      <alignment horizontal="center"/>
      <protection/>
    </xf>
    <xf numFmtId="0" fontId="8" fillId="0" borderId="0" xfId="142" applyNumberFormat="1" applyFont="1" applyFill="1" applyAlignment="1">
      <alignment horizontal="center"/>
      <protection/>
    </xf>
    <xf numFmtId="0" fontId="7" fillId="0" borderId="0" xfId="120" applyNumberFormat="1" applyFont="1" applyFill="1" applyBorder="1">
      <alignment/>
      <protection/>
    </xf>
    <xf numFmtId="0" fontId="8" fillId="0" borderId="0" xfId="120" applyNumberFormat="1" applyFont="1" applyFill="1" applyBorder="1" applyAlignment="1" quotePrefix="1">
      <alignment horizontal="center"/>
      <protection/>
    </xf>
    <xf numFmtId="0" fontId="6" fillId="0" borderId="0" xfId="120" applyNumberFormat="1" applyFont="1" applyFill="1">
      <alignment/>
      <protection/>
    </xf>
    <xf numFmtId="40" fontId="8" fillId="0" borderId="0" xfId="120" applyNumberFormat="1" applyFont="1" applyFill="1" applyBorder="1" applyAlignment="1">
      <alignment horizontal="left"/>
      <protection/>
    </xf>
    <xf numFmtId="40" fontId="2" fillId="0" borderId="0" xfId="145" applyNumberFormat="1" applyFont="1" applyFill="1" applyAlignment="1">
      <alignment vertical="center"/>
      <protection/>
    </xf>
    <xf numFmtId="0" fontId="2" fillId="0" borderId="0" xfId="145" applyFont="1" applyFill="1" applyAlignment="1">
      <alignment vertical="center"/>
      <protection/>
    </xf>
    <xf numFmtId="40" fontId="3" fillId="0" borderId="0" xfId="145" applyNumberFormat="1" applyFont="1" applyFill="1" applyAlignment="1">
      <alignment vertical="center"/>
      <protection/>
    </xf>
    <xf numFmtId="198" fontId="2" fillId="0" borderId="0" xfId="145" applyNumberFormat="1" applyFont="1" applyFill="1" applyAlignment="1">
      <alignment vertical="center"/>
      <protection/>
    </xf>
    <xf numFmtId="0" fontId="2" fillId="0" borderId="0" xfId="145" applyFont="1" applyFill="1" applyAlignment="1">
      <alignment horizontal="center" vertical="center"/>
      <protection/>
    </xf>
    <xf numFmtId="40" fontId="2" fillId="0" borderId="11" xfId="145" applyNumberFormat="1" applyFont="1" applyFill="1" applyBorder="1" applyAlignment="1">
      <alignment horizontal="center" vertical="center"/>
      <protection/>
    </xf>
    <xf numFmtId="0" fontId="2" fillId="0" borderId="10" xfId="145" applyFont="1" applyFill="1" applyBorder="1" applyAlignment="1">
      <alignment horizontal="center" vertical="center"/>
      <protection/>
    </xf>
    <xf numFmtId="176" fontId="2" fillId="0" borderId="0" xfId="145" applyNumberFormat="1" applyFont="1" applyFill="1" applyAlignment="1">
      <alignment vertical="center"/>
      <protection/>
    </xf>
    <xf numFmtId="197" fontId="2" fillId="0" borderId="0" xfId="145" applyNumberFormat="1" applyFont="1" applyFill="1" applyAlignment="1">
      <alignment vertical="center"/>
      <protection/>
    </xf>
    <xf numFmtId="197" fontId="2" fillId="0" borderId="0" xfId="145" applyNumberFormat="1" applyFont="1" applyFill="1" applyBorder="1" applyAlignment="1">
      <alignment vertical="center"/>
      <protection/>
    </xf>
    <xf numFmtId="199" fontId="2" fillId="0" borderId="0" xfId="145" applyNumberFormat="1" applyFont="1" applyFill="1" applyAlignment="1">
      <alignment vertical="center"/>
      <protection/>
    </xf>
    <xf numFmtId="183" fontId="2" fillId="0" borderId="0" xfId="145" applyNumberFormat="1" applyFont="1" applyFill="1" applyAlignment="1">
      <alignment vertical="center"/>
      <protection/>
    </xf>
    <xf numFmtId="200" fontId="2" fillId="0" borderId="13" xfId="145" applyNumberFormat="1" applyFont="1" applyFill="1" applyBorder="1" applyAlignment="1">
      <alignment vertical="center"/>
      <protection/>
    </xf>
    <xf numFmtId="200" fontId="2" fillId="0" borderId="0" xfId="145" applyNumberFormat="1" applyFont="1" applyFill="1" applyAlignment="1">
      <alignment vertical="center"/>
      <protection/>
    </xf>
    <xf numFmtId="171" fontId="2" fillId="0" borderId="0" xfId="45" applyFont="1" applyFill="1" applyAlignment="1">
      <alignment vertical="center"/>
    </xf>
    <xf numFmtId="200" fontId="2" fillId="0" borderId="14" xfId="145" applyNumberFormat="1" applyFont="1" applyFill="1" applyBorder="1" applyAlignment="1">
      <alignment vertical="center"/>
      <protection/>
    </xf>
    <xf numFmtId="200" fontId="2" fillId="0" borderId="0" xfId="145" applyNumberFormat="1" applyFont="1" applyFill="1" applyBorder="1" applyAlignment="1">
      <alignment vertical="center"/>
      <protection/>
    </xf>
    <xf numFmtId="171" fontId="2" fillId="0" borderId="0" xfId="53" applyFont="1" applyFill="1" applyAlignment="1">
      <alignment vertical="center"/>
    </xf>
    <xf numFmtId="0" fontId="2" fillId="0" borderId="0" xfId="145" applyFont="1" applyFill="1" applyAlignment="1">
      <alignment horizontal="left" vertical="center"/>
      <protection/>
    </xf>
    <xf numFmtId="40" fontId="2" fillId="0" borderId="0" xfId="145" applyNumberFormat="1" applyFont="1" applyFill="1" applyAlignment="1">
      <alignment horizontal="left" vertical="center"/>
      <protection/>
    </xf>
    <xf numFmtId="0" fontId="2" fillId="0" borderId="0" xfId="145" applyFont="1" applyFill="1" applyAlignment="1">
      <alignment horizontal="left" vertical="center"/>
      <protection/>
    </xf>
    <xf numFmtId="40" fontId="2" fillId="0" borderId="0" xfId="145" applyNumberFormat="1" applyFont="1" applyFill="1" applyAlignment="1">
      <alignment horizontal="left" vertical="center"/>
      <protection/>
    </xf>
    <xf numFmtId="0" fontId="28" fillId="0" borderId="0" xfId="139" applyFont="1" applyFill="1" applyAlignment="1">
      <alignment vertical="center"/>
      <protection/>
    </xf>
    <xf numFmtId="0" fontId="2" fillId="0" borderId="0" xfId="0" applyFont="1" applyFill="1" applyAlignment="1" quotePrefix="1">
      <alignment horizontal="centerContinuous"/>
    </xf>
    <xf numFmtId="184" fontId="18" fillId="0" borderId="0" xfId="160" applyNumberFormat="1" applyFont="1" applyFill="1" applyAlignment="1" applyProtection="1">
      <alignment/>
      <protection/>
    </xf>
    <xf numFmtId="40" fontId="2" fillId="0" borderId="0" xfId="90" applyNumberFormat="1" applyFont="1" applyFill="1" applyBorder="1" applyAlignment="1">
      <alignment horizontal="center"/>
    </xf>
    <xf numFmtId="40" fontId="2" fillId="0" borderId="10" xfId="90" applyNumberFormat="1" applyFont="1" applyFill="1" applyBorder="1" applyAlignment="1">
      <alignment horizontal="center"/>
    </xf>
    <xf numFmtId="39" fontId="2" fillId="0" borderId="0" xfId="160" applyNumberFormat="1" applyFont="1" applyFill="1" applyBorder="1" applyAlignment="1" applyProtection="1" quotePrefix="1">
      <alignment horizontal="centerContinuous"/>
      <protection/>
    </xf>
    <xf numFmtId="0" fontId="2" fillId="0" borderId="0" xfId="0" applyFont="1" applyFill="1" applyAlignment="1">
      <alignment horizontal="left"/>
    </xf>
    <xf numFmtId="0" fontId="3" fillId="0" borderId="0" xfId="0" applyFont="1" applyFill="1" applyAlignment="1" quotePrefix="1">
      <alignment horizontal="centerContinuous"/>
    </xf>
    <xf numFmtId="188" fontId="2" fillId="0" borderId="0" xfId="51" applyNumberFormat="1" applyFont="1" applyFill="1" applyBorder="1" applyAlignment="1">
      <alignment/>
    </xf>
    <xf numFmtId="40" fontId="2" fillId="0" borderId="0" xfId="160" applyNumberFormat="1" applyFont="1" applyFill="1">
      <alignment/>
      <protection/>
    </xf>
    <xf numFmtId="40" fontId="2" fillId="0" borderId="0" xfId="72" applyNumberFormat="1" applyFont="1" applyFill="1" applyAlignment="1">
      <alignment/>
    </xf>
    <xf numFmtId="40" fontId="2" fillId="0" borderId="0" xfId="160" applyNumberFormat="1" applyFont="1" applyFill="1" applyAlignment="1">
      <alignment/>
      <protection/>
    </xf>
    <xf numFmtId="40" fontId="2" fillId="0" borderId="0" xfId="0" applyNumberFormat="1" applyFont="1" applyFill="1" applyBorder="1" applyAlignment="1">
      <alignment/>
    </xf>
    <xf numFmtId="39" fontId="18" fillId="0" borderId="0" xfId="160" applyNumberFormat="1" applyFont="1" applyFill="1">
      <alignment/>
      <protection/>
    </xf>
    <xf numFmtId="0" fontId="18" fillId="0" borderId="0" xfId="141" applyFont="1" applyFill="1">
      <alignment/>
      <protection/>
    </xf>
    <xf numFmtId="0" fontId="23" fillId="0" borderId="0" xfId="141" applyNumberFormat="1" applyFont="1" applyFill="1" applyBorder="1" applyAlignment="1">
      <alignment horizontal="center"/>
      <protection/>
    </xf>
    <xf numFmtId="39" fontId="18" fillId="0" borderId="0" xfId="161" applyNumberFormat="1" applyFont="1" applyFill="1">
      <alignment/>
      <protection/>
    </xf>
    <xf numFmtId="0" fontId="18" fillId="0" borderId="0" xfId="141" applyFont="1" applyFill="1" applyBorder="1">
      <alignment/>
      <protection/>
    </xf>
    <xf numFmtId="0" fontId="18" fillId="0" borderId="0" xfId="141" applyFont="1" applyFill="1" applyAlignment="1">
      <alignment horizontal="center"/>
      <protection/>
    </xf>
    <xf numFmtId="39" fontId="18" fillId="0" borderId="0" xfId="161" applyFont="1" applyFill="1">
      <alignment/>
      <protection/>
    </xf>
    <xf numFmtId="184" fontId="18" fillId="0" borderId="0" xfId="162" applyNumberFormat="1" applyFont="1" applyFill="1">
      <alignment/>
      <protection/>
    </xf>
    <xf numFmtId="39" fontId="18" fillId="0" borderId="0" xfId="0" applyNumberFormat="1" applyFont="1" applyFill="1" applyAlignment="1">
      <alignment/>
    </xf>
    <xf numFmtId="39" fontId="18" fillId="0" borderId="0" xfId="157" applyNumberFormat="1" applyFont="1" applyFill="1" applyBorder="1" applyAlignment="1" applyProtection="1">
      <alignment/>
      <protection/>
    </xf>
    <xf numFmtId="186" fontId="18" fillId="0" borderId="0" xfId="144" applyNumberFormat="1" applyFont="1" applyFill="1" applyAlignment="1">
      <alignment horizontal="left"/>
      <protection/>
    </xf>
    <xf numFmtId="40" fontId="18" fillId="0" borderId="0" xfId="0" applyNumberFormat="1" applyFont="1" applyFill="1" applyAlignment="1" quotePrefix="1">
      <alignment/>
    </xf>
    <xf numFmtId="40" fontId="18" fillId="0" borderId="0" xfId="0" applyNumberFormat="1" applyFont="1" applyFill="1" applyAlignment="1" quotePrefix="1">
      <alignment horizontal="left"/>
    </xf>
    <xf numFmtId="186" fontId="19" fillId="0" borderId="0" xfId="144" applyNumberFormat="1" applyFont="1" applyFill="1" applyAlignment="1">
      <alignment horizontal="left"/>
      <protection/>
    </xf>
    <xf numFmtId="186" fontId="18" fillId="0" borderId="0" xfId="144" applyNumberFormat="1" applyFont="1" applyFill="1" applyBorder="1" applyAlignment="1">
      <alignment horizontal="left"/>
      <protection/>
    </xf>
    <xf numFmtId="186" fontId="18" fillId="0" borderId="0" xfId="99" applyNumberFormat="1" applyFont="1" applyFill="1" applyBorder="1" applyAlignment="1">
      <alignment horizontal="left"/>
    </xf>
    <xf numFmtId="186" fontId="18" fillId="0" borderId="0" xfId="144" applyNumberFormat="1" applyFont="1" applyFill="1" applyBorder="1" applyAlignment="1">
      <alignment horizontal="right"/>
      <protection/>
    </xf>
    <xf numFmtId="186" fontId="18" fillId="0" borderId="0" xfId="144" applyNumberFormat="1" applyFont="1" applyFill="1" applyBorder="1" applyAlignment="1">
      <alignment/>
      <protection/>
    </xf>
    <xf numFmtId="186" fontId="19" fillId="0" borderId="0" xfId="144" applyNumberFormat="1" applyFont="1" applyFill="1" applyBorder="1" applyAlignment="1">
      <alignment horizontal="center"/>
      <protection/>
    </xf>
    <xf numFmtId="0" fontId="2" fillId="0" borderId="0" xfId="0" applyFont="1" applyFill="1" applyBorder="1" applyAlignment="1">
      <alignment horizontal="left"/>
    </xf>
    <xf numFmtId="0" fontId="18" fillId="0" borderId="0" xfId="0" applyFont="1" applyFill="1" applyAlignment="1" quotePrefix="1">
      <alignment/>
    </xf>
    <xf numFmtId="0" fontId="18" fillId="0" borderId="0" xfId="0" applyFont="1" applyFill="1" applyAlignment="1">
      <alignment horizontal="left"/>
    </xf>
    <xf numFmtId="40" fontId="2" fillId="0" borderId="0" xfId="0" applyNumberFormat="1" applyFont="1" applyAlignment="1" quotePrefix="1">
      <alignment horizontal="center"/>
    </xf>
    <xf numFmtId="0" fontId="18" fillId="0" borderId="0" xfId="0" applyFont="1" applyFill="1" applyAlignment="1" quotePrefix="1">
      <alignment horizontal="left"/>
    </xf>
    <xf numFmtId="39" fontId="18" fillId="0" borderId="0" xfId="160" applyNumberFormat="1" applyFont="1" applyFill="1" applyAlignment="1" applyProtection="1">
      <alignment/>
      <protection/>
    </xf>
    <xf numFmtId="40" fontId="2" fillId="0" borderId="0" xfId="160" applyNumberFormat="1" applyFont="1" applyFill="1" applyAlignment="1">
      <alignment horizontal="center"/>
      <protection/>
    </xf>
    <xf numFmtId="40" fontId="2" fillId="0" borderId="0" xfId="120" applyNumberFormat="1" applyFont="1" applyFill="1" applyBorder="1" applyAlignment="1">
      <alignment/>
      <protection/>
    </xf>
    <xf numFmtId="40" fontId="2" fillId="0" borderId="0" xfId="160" applyNumberFormat="1" applyFont="1" applyFill="1" applyAlignment="1" applyProtection="1">
      <alignment/>
      <protection/>
    </xf>
    <xf numFmtId="0" fontId="21" fillId="0" borderId="0" xfId="134" applyFont="1" applyFill="1">
      <alignment/>
      <protection/>
    </xf>
    <xf numFmtId="194" fontId="2" fillId="0" borderId="0" xfId="160" applyNumberFormat="1" applyFont="1" applyFill="1" applyBorder="1" applyAlignment="1" applyProtection="1">
      <alignment horizontal="centerContinuous" vertical="center"/>
      <protection/>
    </xf>
    <xf numFmtId="184" fontId="19" fillId="0" borderId="0" xfId="0" applyNumberFormat="1" applyFont="1" applyFill="1" applyAlignment="1">
      <alignment/>
    </xf>
    <xf numFmtId="184" fontId="18" fillId="0" borderId="0" xfId="53" applyNumberFormat="1" applyFont="1" applyFill="1" applyAlignment="1">
      <alignment/>
    </xf>
    <xf numFmtId="184" fontId="18" fillId="0" borderId="0" xfId="0" applyNumberFormat="1" applyFont="1" applyFill="1" applyAlignment="1">
      <alignment horizontal="center"/>
    </xf>
    <xf numFmtId="184" fontId="18" fillId="0" borderId="0" xfId="0" applyNumberFormat="1" applyFont="1" applyFill="1" applyBorder="1" applyAlignment="1">
      <alignment/>
    </xf>
    <xf numFmtId="0" fontId="5" fillId="0" borderId="0" xfId="0" applyFont="1" applyFill="1" applyAlignment="1">
      <alignment/>
    </xf>
    <xf numFmtId="184" fontId="26" fillId="0" borderId="0" xfId="0" applyNumberFormat="1" applyFont="1" applyFill="1" applyAlignment="1">
      <alignment/>
    </xf>
    <xf numFmtId="0" fontId="27" fillId="0" borderId="0" xfId="120" applyFont="1" applyFill="1">
      <alignment/>
      <protection/>
    </xf>
    <xf numFmtId="0" fontId="21" fillId="0" borderId="0" xfId="120" applyFont="1" applyFill="1">
      <alignment/>
      <protection/>
    </xf>
    <xf numFmtId="192" fontId="2" fillId="0" borderId="0" xfId="120" applyNumberFormat="1" applyFont="1" applyFill="1" applyBorder="1" applyAlignment="1">
      <alignment horizontal="centerContinuous"/>
      <protection/>
    </xf>
    <xf numFmtId="203" fontId="2" fillId="0" borderId="0" xfId="120" applyNumberFormat="1" applyFont="1" applyFill="1" applyAlignment="1">
      <alignment/>
      <protection/>
    </xf>
    <xf numFmtId="203" fontId="2" fillId="0" borderId="0" xfId="72" applyNumberFormat="1" applyFont="1" applyFill="1" applyAlignment="1">
      <alignment/>
    </xf>
    <xf numFmtId="203" fontId="2" fillId="0" borderId="12" xfId="51" applyNumberFormat="1" applyFont="1" applyFill="1" applyBorder="1" applyAlignment="1">
      <alignment/>
    </xf>
    <xf numFmtId="203" fontId="2" fillId="0" borderId="0" xfId="120" applyNumberFormat="1" applyFont="1" applyFill="1" applyBorder="1" applyAlignment="1">
      <alignment/>
      <protection/>
    </xf>
    <xf numFmtId="171" fontId="8" fillId="0" borderId="11" xfId="80" applyFont="1" applyFill="1" applyBorder="1" applyAlignment="1">
      <alignment vertical="center"/>
    </xf>
    <xf numFmtId="181" fontId="2" fillId="0" borderId="11" xfId="77" applyNumberFormat="1" applyFont="1" applyFill="1" applyBorder="1" applyAlignment="1">
      <alignment vertical="center"/>
    </xf>
    <xf numFmtId="181" fontId="2" fillId="0" borderId="0" xfId="77" applyNumberFormat="1" applyFont="1" applyFill="1" applyBorder="1" applyAlignment="1">
      <alignment vertical="center"/>
    </xf>
    <xf numFmtId="181" fontId="2" fillId="0" borderId="10" xfId="77" applyNumberFormat="1" applyFont="1" applyFill="1" applyBorder="1" applyAlignment="1">
      <alignment vertical="center"/>
    </xf>
    <xf numFmtId="181" fontId="2" fillId="0" borderId="0" xfId="77" applyNumberFormat="1" applyFont="1" applyFill="1" applyAlignment="1">
      <alignment vertical="center"/>
    </xf>
    <xf numFmtId="181" fontId="2" fillId="0" borderId="12" xfId="77" applyNumberFormat="1" applyFont="1" applyFill="1" applyBorder="1" applyAlignment="1">
      <alignment vertical="center"/>
    </xf>
    <xf numFmtId="171" fontId="2" fillId="0" borderId="12" xfId="68" applyFont="1" applyFill="1" applyBorder="1" applyAlignment="1">
      <alignment horizontal="center" vertical="center"/>
    </xf>
    <xf numFmtId="40" fontId="2" fillId="0" borderId="0" xfId="120" applyNumberFormat="1" applyFont="1" applyFill="1" applyAlignment="1">
      <alignment vertical="center"/>
      <protection/>
    </xf>
    <xf numFmtId="203" fontId="2" fillId="0" borderId="13" xfId="160" applyNumberFormat="1" applyFont="1" applyFill="1" applyBorder="1" applyAlignment="1" applyProtection="1" quotePrefix="1">
      <alignment/>
      <protection/>
    </xf>
    <xf numFmtId="203" fontId="2" fillId="0" borderId="0" xfId="160" applyNumberFormat="1" applyFont="1" applyFill="1" applyBorder="1" applyAlignment="1" applyProtection="1" quotePrefix="1">
      <alignment/>
      <protection/>
    </xf>
    <xf numFmtId="39" fontId="8" fillId="0" borderId="0" xfId="0" applyNumberFormat="1" applyFont="1" applyFill="1" applyAlignment="1">
      <alignment/>
    </xf>
    <xf numFmtId="203" fontId="2" fillId="0" borderId="0" xfId="65" applyNumberFormat="1" applyFont="1" applyFill="1" applyBorder="1" applyAlignment="1">
      <alignment/>
    </xf>
    <xf numFmtId="203" fontId="2" fillId="0" borderId="0" xfId="51" applyNumberFormat="1" applyFont="1" applyFill="1" applyAlignment="1">
      <alignment/>
    </xf>
    <xf numFmtId="203" fontId="2" fillId="0" borderId="0" xfId="120" applyNumberFormat="1" applyFont="1" applyFill="1">
      <alignment/>
      <protection/>
    </xf>
    <xf numFmtId="40" fontId="2" fillId="0" borderId="0" xfId="0" applyNumberFormat="1" applyFont="1" applyFill="1" applyAlignment="1">
      <alignment/>
    </xf>
    <xf numFmtId="203" fontId="2" fillId="0" borderId="0" xfId="90" applyNumberFormat="1" applyFont="1" applyFill="1" applyBorder="1" applyAlignment="1">
      <alignment/>
    </xf>
    <xf numFmtId="203" fontId="2" fillId="0" borderId="0" xfId="120" applyNumberFormat="1" applyFont="1" applyFill="1" applyBorder="1">
      <alignment/>
      <protection/>
    </xf>
    <xf numFmtId="181" fontId="10" fillId="0" borderId="0" xfId="160" applyNumberFormat="1" applyFont="1" applyFill="1" applyBorder="1" applyAlignment="1" applyProtection="1">
      <alignment horizontal="center"/>
      <protection/>
    </xf>
    <xf numFmtId="171" fontId="8" fillId="0" borderId="0" xfId="53" applyFont="1" applyFill="1" applyBorder="1" applyAlignment="1" quotePrefix="1">
      <alignment/>
    </xf>
    <xf numFmtId="190" fontId="18" fillId="0" borderId="0" xfId="144" applyNumberFormat="1" applyFont="1" applyFill="1" applyBorder="1" applyAlignment="1">
      <alignment horizontal="center"/>
      <protection/>
    </xf>
    <xf numFmtId="43" fontId="2" fillId="0" borderId="12" xfId="120" applyNumberFormat="1" applyFont="1" applyFill="1" applyBorder="1" applyAlignment="1">
      <alignment/>
      <protection/>
    </xf>
    <xf numFmtId="0" fontId="2" fillId="0" borderId="0" xfId="120" applyFont="1" applyFill="1" applyAlignment="1">
      <alignment vertical="center"/>
      <protection/>
    </xf>
    <xf numFmtId="171" fontId="2" fillId="0" borderId="12" xfId="73" applyFont="1" applyFill="1" applyBorder="1" applyAlignment="1">
      <alignment/>
    </xf>
    <xf numFmtId="205" fontId="2" fillId="0" borderId="0" xfId="120" applyNumberFormat="1" applyFont="1" applyFill="1">
      <alignment/>
      <protection/>
    </xf>
    <xf numFmtId="205" fontId="2" fillId="0" borderId="0" xfId="51" applyNumberFormat="1" applyFont="1" applyFill="1" applyBorder="1" applyAlignment="1">
      <alignment/>
    </xf>
    <xf numFmtId="38" fontId="2" fillId="0" borderId="0" xfId="120" applyNumberFormat="1" applyFont="1" applyFill="1">
      <alignment/>
      <protection/>
    </xf>
    <xf numFmtId="38" fontId="3" fillId="0" borderId="0" xfId="120" applyNumberFormat="1" applyFont="1" applyFill="1">
      <alignment/>
      <protection/>
    </xf>
    <xf numFmtId="202" fontId="18" fillId="0" borderId="0" xfId="143" applyNumberFormat="1" applyFont="1" applyFill="1" applyBorder="1" applyAlignment="1">
      <alignment horizontal="left"/>
      <protection/>
    </xf>
    <xf numFmtId="186" fontId="18" fillId="0" borderId="11" xfId="142" applyNumberFormat="1" applyFont="1" applyFill="1" applyBorder="1" applyAlignment="1">
      <alignment vertical="center"/>
      <protection/>
    </xf>
    <xf numFmtId="186" fontId="18" fillId="0" borderId="0" xfId="142" applyNumberFormat="1" applyFont="1" applyFill="1" applyBorder="1" applyAlignment="1">
      <alignment vertical="center"/>
      <protection/>
    </xf>
    <xf numFmtId="186" fontId="18" fillId="0" borderId="10" xfId="142" applyNumberFormat="1" applyFont="1" applyFill="1" applyBorder="1" applyAlignment="1">
      <alignment vertical="center"/>
      <protection/>
    </xf>
    <xf numFmtId="203" fontId="18" fillId="0" borderId="12" xfId="143" applyNumberFormat="1" applyFont="1" applyFill="1" applyBorder="1" applyAlignment="1">
      <alignment/>
      <protection/>
    </xf>
    <xf numFmtId="40" fontId="2" fillId="0" borderId="0" xfId="145" applyNumberFormat="1" applyFont="1" applyFill="1" applyBorder="1" applyAlignment="1">
      <alignment horizontal="center" vertical="center"/>
      <protection/>
    </xf>
    <xf numFmtId="43" fontId="2" fillId="0" borderId="0" xfId="120" applyNumberFormat="1" applyFont="1" applyFill="1" applyBorder="1" applyAlignment="1">
      <alignment/>
      <protection/>
    </xf>
    <xf numFmtId="0" fontId="28" fillId="0" borderId="0" xfId="139" applyFont="1" applyFill="1" applyBorder="1" applyAlignment="1">
      <alignment vertical="center"/>
      <protection/>
    </xf>
    <xf numFmtId="171" fontId="2" fillId="0" borderId="0" xfId="73" applyFont="1" applyFill="1" applyBorder="1" applyAlignment="1">
      <alignment/>
    </xf>
    <xf numFmtId="206" fontId="17" fillId="0" borderId="0" xfId="0" applyNumberFormat="1" applyFont="1" applyFill="1" applyBorder="1" applyAlignment="1">
      <alignment/>
    </xf>
    <xf numFmtId="197" fontId="2" fillId="0" borderId="10" xfId="145" applyNumberFormat="1" applyFont="1" applyFill="1" applyBorder="1" applyAlignment="1">
      <alignment vertical="center"/>
      <protection/>
    </xf>
    <xf numFmtId="39" fontId="2" fillId="0" borderId="10" xfId="77" applyNumberFormat="1" applyFont="1" applyFill="1" applyBorder="1" applyAlignment="1">
      <alignment vertical="center"/>
    </xf>
    <xf numFmtId="39" fontId="2" fillId="0" borderId="0" xfId="77" applyNumberFormat="1" applyFont="1" applyFill="1" applyBorder="1" applyAlignment="1">
      <alignment vertical="center"/>
    </xf>
    <xf numFmtId="183" fontId="2" fillId="0" borderId="0" xfId="73" applyNumberFormat="1" applyFont="1" applyFill="1" applyBorder="1" applyAlignment="1">
      <alignment vertical="center"/>
    </xf>
    <xf numFmtId="203" fontId="2" fillId="0" borderId="0" xfId="51" applyNumberFormat="1" applyFont="1" applyFill="1" applyAlignment="1">
      <alignment horizontal="right"/>
    </xf>
    <xf numFmtId="203" fontId="2" fillId="0" borderId="13" xfId="51" applyNumberFormat="1" applyFont="1" applyFill="1" applyBorder="1" applyAlignment="1">
      <alignment horizontal="right"/>
    </xf>
    <xf numFmtId="203" fontId="2" fillId="0" borderId="14" xfId="51" applyNumberFormat="1" applyFont="1" applyFill="1" applyBorder="1" applyAlignment="1">
      <alignment horizontal="right"/>
    </xf>
    <xf numFmtId="207" fontId="2" fillId="0" borderId="0" xfId="51" applyNumberFormat="1" applyFont="1" applyFill="1" applyAlignment="1">
      <alignment/>
    </xf>
    <xf numFmtId="207" fontId="2" fillId="0" borderId="0" xfId="0" applyNumberFormat="1" applyFont="1" applyFill="1" applyAlignment="1">
      <alignment/>
    </xf>
    <xf numFmtId="184" fontId="18" fillId="0" borderId="0" xfId="69" applyNumberFormat="1" applyFont="1" applyFill="1" applyAlignment="1">
      <alignment/>
    </xf>
    <xf numFmtId="39" fontId="2" fillId="0" borderId="0" xfId="69" applyNumberFormat="1" applyFont="1" applyFill="1" applyAlignment="1">
      <alignment/>
    </xf>
    <xf numFmtId="207" fontId="2" fillId="0" borderId="0" xfId="52" applyNumberFormat="1" applyFont="1" applyFill="1" applyBorder="1" applyAlignment="1">
      <alignment/>
    </xf>
    <xf numFmtId="207" fontId="18" fillId="0" borderId="0" xfId="52" applyNumberFormat="1" applyFont="1" applyFill="1" applyBorder="1" applyAlignment="1">
      <alignment/>
    </xf>
    <xf numFmtId="171" fontId="18" fillId="0" borderId="0" xfId="69" applyFont="1" applyFill="1" applyAlignment="1">
      <alignment/>
    </xf>
    <xf numFmtId="171" fontId="18" fillId="0" borderId="0" xfId="69" applyFont="1" applyFill="1" applyAlignment="1">
      <alignment/>
    </xf>
    <xf numFmtId="171" fontId="2" fillId="0" borderId="0" xfId="69" applyFont="1" applyFill="1" applyAlignment="1">
      <alignment/>
    </xf>
    <xf numFmtId="171" fontId="2" fillId="0" borderId="0" xfId="69" applyFont="1" applyFill="1" applyBorder="1" applyAlignment="1">
      <alignment/>
    </xf>
    <xf numFmtId="183" fontId="2" fillId="0" borderId="0" xfId="120" applyNumberFormat="1" applyFont="1" applyFill="1" applyBorder="1" applyAlignment="1">
      <alignment horizontal="right"/>
      <protection/>
    </xf>
    <xf numFmtId="171" fontId="2" fillId="0" borderId="0" xfId="69" applyFont="1" applyAlignment="1">
      <alignment/>
    </xf>
    <xf numFmtId="203" fontId="2" fillId="0" borderId="0" xfId="51" applyNumberFormat="1" applyFont="1" applyFill="1" applyBorder="1" applyAlignment="1">
      <alignment/>
    </xf>
    <xf numFmtId="0" fontId="2" fillId="0" borderId="0" xfId="0" applyFont="1" applyFill="1" applyAlignment="1">
      <alignment/>
    </xf>
    <xf numFmtId="0" fontId="2" fillId="0" borderId="0" xfId="120" applyFont="1" applyFill="1" applyAlignment="1">
      <alignment/>
      <protection/>
    </xf>
    <xf numFmtId="184" fontId="18" fillId="0" borderId="10" xfId="0" applyNumberFormat="1" applyFont="1" applyFill="1" applyBorder="1" applyAlignment="1">
      <alignment/>
    </xf>
    <xf numFmtId="39" fontId="3" fillId="0" borderId="0" xfId="120" applyNumberFormat="1" applyFont="1" applyFill="1" applyBorder="1" applyAlignment="1">
      <alignment/>
      <protection/>
    </xf>
    <xf numFmtId="183" fontId="2" fillId="0" borderId="0" xfId="120" applyNumberFormat="1" applyFont="1" applyFill="1" applyBorder="1" applyAlignment="1">
      <alignment/>
      <protection/>
    </xf>
    <xf numFmtId="183" fontId="2" fillId="0" borderId="0" xfId="120" applyNumberFormat="1" applyFont="1" applyFill="1" applyAlignment="1">
      <alignment/>
      <protection/>
    </xf>
    <xf numFmtId="183" fontId="2" fillId="0" borderId="0" xfId="160" applyNumberFormat="1" applyFont="1" applyFill="1" applyAlignment="1">
      <alignment/>
      <protection/>
    </xf>
    <xf numFmtId="183" fontId="2" fillId="0" borderId="0" xfId="160" applyNumberFormat="1" applyFont="1" applyFill="1" applyAlignment="1">
      <alignment horizontal="center"/>
      <protection/>
    </xf>
    <xf numFmtId="183" fontId="2" fillId="0" borderId="10" xfId="160" applyNumberFormat="1" applyFont="1" applyFill="1" applyBorder="1" applyAlignment="1">
      <alignment horizontal="right"/>
      <protection/>
    </xf>
    <xf numFmtId="183" fontId="2" fillId="0" borderId="10" xfId="160" applyNumberFormat="1" applyFont="1" applyFill="1" applyBorder="1" applyAlignment="1">
      <alignment horizontal="center"/>
      <protection/>
    </xf>
    <xf numFmtId="183" fontId="2" fillId="0" borderId="10" xfId="120" applyNumberFormat="1" applyFont="1" applyFill="1" applyBorder="1" applyAlignment="1">
      <alignment/>
      <protection/>
    </xf>
    <xf numFmtId="39" fontId="3" fillId="0" borderId="0" xfId="120" applyNumberFormat="1" applyFont="1" applyFill="1" applyAlignment="1">
      <alignment horizontal="center"/>
      <protection/>
    </xf>
    <xf numFmtId="183" fontId="2" fillId="0" borderId="0" xfId="120" applyNumberFormat="1" applyFont="1" applyFill="1" applyAlignment="1">
      <alignment horizontal="center"/>
      <protection/>
    </xf>
    <xf numFmtId="40" fontId="3" fillId="0" borderId="0" xfId="0" applyNumberFormat="1" applyFont="1" applyFill="1" applyAlignment="1">
      <alignment/>
    </xf>
    <xf numFmtId="40" fontId="6" fillId="0" borderId="0" xfId="120" applyNumberFormat="1" applyFont="1" applyFill="1" applyAlignment="1">
      <alignment horizontal="center"/>
      <protection/>
    </xf>
    <xf numFmtId="40" fontId="6" fillId="0" borderId="10" xfId="120" applyNumberFormat="1" applyFont="1" applyFill="1" applyBorder="1" applyAlignment="1">
      <alignment horizontal="center"/>
      <protection/>
    </xf>
    <xf numFmtId="38" fontId="10" fillId="0" borderId="13" xfId="160" applyNumberFormat="1" applyFont="1" applyFill="1" applyBorder="1" applyAlignment="1" applyProtection="1">
      <alignment horizontal="center"/>
      <protection/>
    </xf>
    <xf numFmtId="38" fontId="10" fillId="0" borderId="11" xfId="160" applyNumberFormat="1" applyFont="1" applyFill="1" applyBorder="1" applyAlignment="1" applyProtection="1">
      <alignment horizontal="center"/>
      <protection/>
    </xf>
    <xf numFmtId="203" fontId="2" fillId="0" borderId="0" xfId="51" applyNumberFormat="1" applyFont="1" applyFill="1" applyBorder="1" applyAlignment="1">
      <alignment/>
    </xf>
    <xf numFmtId="39" fontId="5" fillId="0" borderId="0" xfId="0" applyNumberFormat="1" applyFont="1" applyFill="1" applyAlignment="1">
      <alignment/>
    </xf>
    <xf numFmtId="183" fontId="2" fillId="0" borderId="0" xfId="77" applyNumberFormat="1" applyFont="1" applyFill="1" applyBorder="1" applyAlignment="1">
      <alignment vertical="center"/>
    </xf>
    <xf numFmtId="171" fontId="2" fillId="0" borderId="0" xfId="155" applyFont="1" applyFill="1" applyAlignment="1">
      <alignment/>
    </xf>
    <xf numFmtId="171" fontId="18" fillId="0" borderId="0" xfId="70" applyFont="1" applyFill="1" applyBorder="1" applyAlignment="1">
      <alignment/>
    </xf>
    <xf numFmtId="171" fontId="18" fillId="0" borderId="10" xfId="70" applyFont="1" applyFill="1" applyBorder="1" applyAlignment="1">
      <alignment/>
    </xf>
    <xf numFmtId="40" fontId="2" fillId="0" borderId="10" xfId="160" applyNumberFormat="1" applyFont="1" applyFill="1" applyBorder="1" applyAlignment="1">
      <alignment horizontal="center"/>
      <protection/>
    </xf>
    <xf numFmtId="40" fontId="2" fillId="0" borderId="0" xfId="160" applyNumberFormat="1" applyFont="1" applyFill="1" applyAlignment="1">
      <alignment horizontal="left"/>
      <protection/>
    </xf>
    <xf numFmtId="207" fontId="18" fillId="0" borderId="0" xfId="70" applyNumberFormat="1" applyFont="1" applyFill="1" applyBorder="1" applyAlignment="1">
      <alignment/>
    </xf>
    <xf numFmtId="39" fontId="2" fillId="0" borderId="0" xfId="120" applyNumberFormat="1" applyFont="1" applyFill="1" applyAlignment="1">
      <alignment horizontal="center"/>
      <protection/>
    </xf>
    <xf numFmtId="203" fontId="2" fillId="0" borderId="0" xfId="0" applyNumberFormat="1" applyFont="1" applyFill="1" applyBorder="1" applyAlignment="1">
      <alignment/>
    </xf>
    <xf numFmtId="203" fontId="2" fillId="0" borderId="0" xfId="0" applyNumberFormat="1" applyFont="1" applyFill="1" applyAlignment="1">
      <alignment/>
    </xf>
    <xf numFmtId="171" fontId="8" fillId="0" borderId="0" xfId="53" applyFont="1" applyFill="1" applyAlignment="1">
      <alignment/>
    </xf>
    <xf numFmtId="40" fontId="6" fillId="0" borderId="0" xfId="120" applyNumberFormat="1" applyFont="1" applyFill="1" applyAlignment="1" quotePrefix="1">
      <alignment horizontal="center"/>
      <protection/>
    </xf>
    <xf numFmtId="38" fontId="2" fillId="0" borderId="0" xfId="120" applyNumberFormat="1" applyFont="1" applyFill="1" applyAlignment="1">
      <alignment horizontal="centerContinuous"/>
      <protection/>
    </xf>
    <xf numFmtId="0" fontId="2" fillId="0" borderId="0" xfId="120" applyFont="1" applyFill="1" applyAlignment="1">
      <alignment horizontal="right"/>
      <protection/>
    </xf>
    <xf numFmtId="38" fontId="2" fillId="0" borderId="10" xfId="120" applyNumberFormat="1" applyFont="1" applyFill="1" applyBorder="1" applyAlignment="1">
      <alignment horizontal="centerContinuous"/>
      <protection/>
    </xf>
    <xf numFmtId="38" fontId="2" fillId="0" borderId="0" xfId="120" applyNumberFormat="1" applyFont="1" applyFill="1" applyBorder="1" applyAlignment="1">
      <alignment horizontal="centerContinuous"/>
      <protection/>
    </xf>
    <xf numFmtId="171" fontId="2" fillId="0" borderId="0" xfId="68" applyFont="1" applyFill="1" applyBorder="1" applyAlignment="1">
      <alignment horizontal="center" vertical="center"/>
    </xf>
    <xf numFmtId="207" fontId="2" fillId="0" borderId="0" xfId="69" applyNumberFormat="1" applyFont="1" applyFill="1" applyBorder="1" applyAlignment="1">
      <alignment/>
    </xf>
    <xf numFmtId="207" fontId="18" fillId="0" borderId="0" xfId="0" applyNumberFormat="1" applyFont="1" applyFill="1" applyBorder="1" applyAlignment="1">
      <alignment/>
    </xf>
    <xf numFmtId="171" fontId="8" fillId="0" borderId="0" xfId="42" applyFont="1" applyFill="1" applyAlignment="1">
      <alignment horizontal="center"/>
    </xf>
    <xf numFmtId="171" fontId="8" fillId="0" borderId="10" xfId="53" applyFont="1" applyFill="1" applyBorder="1" applyAlignment="1" quotePrefix="1">
      <alignment/>
    </xf>
    <xf numFmtId="171" fontId="8" fillId="0" borderId="10" xfId="42" applyFont="1" applyFill="1" applyBorder="1" applyAlignment="1">
      <alignment horizontal="center"/>
    </xf>
    <xf numFmtId="182" fontId="2" fillId="0" borderId="0" xfId="160" applyNumberFormat="1" applyFont="1" applyFill="1" applyBorder="1" applyAlignment="1" applyProtection="1" quotePrefix="1">
      <alignment/>
      <protection/>
    </xf>
    <xf numFmtId="171" fontId="8" fillId="0" borderId="0" xfId="42" applyFont="1" applyFill="1" applyAlignment="1" quotePrefix="1">
      <alignment/>
    </xf>
    <xf numFmtId="171" fontId="8" fillId="0" borderId="10" xfId="42" applyFont="1" applyFill="1" applyBorder="1" applyAlignment="1" quotePrefix="1">
      <alignment/>
    </xf>
    <xf numFmtId="171" fontId="8" fillId="0" borderId="0" xfId="42" applyFont="1" applyFill="1" applyAlignment="1" quotePrefix="1">
      <alignment horizontal="center"/>
    </xf>
    <xf numFmtId="171" fontId="8" fillId="0" borderId="0" xfId="42" applyFont="1" applyFill="1" applyBorder="1" applyAlignment="1" quotePrefix="1">
      <alignment horizontal="center"/>
    </xf>
    <xf numFmtId="171" fontId="8" fillId="0" borderId="0" xfId="42" applyFont="1" applyFill="1" applyBorder="1" applyAlignment="1" quotePrefix="1">
      <alignment/>
    </xf>
    <xf numFmtId="171" fontId="8" fillId="0" borderId="0" xfId="53" applyFont="1" applyFill="1" applyBorder="1" applyAlignment="1" quotePrefix="1">
      <alignment horizontal="center"/>
    </xf>
    <xf numFmtId="0" fontId="29" fillId="0" borderId="0" xfId="0" applyFont="1" applyFill="1" applyAlignment="1">
      <alignment/>
    </xf>
    <xf numFmtId="0" fontId="27" fillId="0" borderId="0" xfId="0" applyFont="1" applyFill="1" applyAlignment="1">
      <alignment/>
    </xf>
    <xf numFmtId="186" fontId="8" fillId="0" borderId="10" xfId="142" applyNumberFormat="1" applyFont="1" applyFill="1" applyBorder="1" applyAlignment="1" quotePrefix="1">
      <alignment horizontal="center"/>
      <protection/>
    </xf>
    <xf numFmtId="39" fontId="2" fillId="0" borderId="0" xfId="145" applyNumberFormat="1" applyFont="1" applyFill="1" applyAlignment="1">
      <alignment/>
      <protection/>
    </xf>
    <xf numFmtId="176" fontId="2" fillId="0" borderId="0" xfId="145" applyNumberFormat="1" applyFont="1" applyFill="1" applyBorder="1" applyAlignment="1">
      <alignment vertical="center"/>
      <protection/>
    </xf>
    <xf numFmtId="183" fontId="2" fillId="0" borderId="0" xfId="45" applyNumberFormat="1" applyFont="1" applyFill="1" applyBorder="1" applyAlignment="1">
      <alignment vertical="center"/>
    </xf>
    <xf numFmtId="40" fontId="2" fillId="0" borderId="0" xfId="120" applyNumberFormat="1" applyFont="1" applyFill="1" applyBorder="1" applyAlignment="1">
      <alignment vertical="center"/>
      <protection/>
    </xf>
    <xf numFmtId="186" fontId="2" fillId="0" borderId="0" xfId="160" applyNumberFormat="1" applyFont="1" applyFill="1" applyBorder="1" applyAlignment="1" applyProtection="1">
      <alignment/>
      <protection/>
    </xf>
    <xf numFmtId="186" fontId="3" fillId="0" borderId="0" xfId="160" applyNumberFormat="1" applyFont="1" applyFill="1" applyBorder="1" applyAlignment="1" applyProtection="1" quotePrefix="1">
      <alignment/>
      <protection/>
    </xf>
    <xf numFmtId="186" fontId="2" fillId="0" borderId="0" xfId="160" applyNumberFormat="1" applyFont="1" applyFill="1" applyBorder="1" applyAlignment="1" applyProtection="1" quotePrefix="1">
      <alignment/>
      <protection/>
    </xf>
    <xf numFmtId="39" fontId="2" fillId="0" borderId="0" xfId="51" applyNumberFormat="1" applyFont="1" applyFill="1" applyBorder="1" applyAlignment="1" applyProtection="1" quotePrefix="1">
      <alignment/>
      <protection/>
    </xf>
    <xf numFmtId="207" fontId="2" fillId="0" borderId="0" xfId="51" applyNumberFormat="1" applyFont="1" applyFill="1" applyBorder="1" applyAlignment="1" applyProtection="1" quotePrefix="1">
      <alignment/>
      <protection/>
    </xf>
    <xf numFmtId="187" fontId="8" fillId="0" borderId="0" xfId="53" applyNumberFormat="1" applyFont="1" applyFill="1" applyBorder="1" applyAlignment="1" quotePrefix="1">
      <alignment/>
    </xf>
    <xf numFmtId="39" fontId="2" fillId="0" borderId="0" xfId="0" applyNumberFormat="1" applyFont="1" applyFill="1" applyAlignment="1">
      <alignment horizontal="centerContinuous"/>
    </xf>
    <xf numFmtId="39" fontId="2" fillId="0" borderId="0" xfId="51" applyNumberFormat="1" applyFont="1" applyFill="1" applyBorder="1" applyAlignment="1" applyProtection="1" quotePrefix="1">
      <alignment horizontal="center"/>
      <protection/>
    </xf>
    <xf numFmtId="208" fontId="2" fillId="0" borderId="0" xfId="120" applyNumberFormat="1" applyFont="1" applyFill="1" applyBorder="1" applyAlignment="1">
      <alignment horizontal="right"/>
      <protection/>
    </xf>
    <xf numFmtId="208" fontId="2" fillId="0" borderId="0" xfId="51" applyNumberFormat="1" applyFont="1" applyFill="1" applyBorder="1" applyAlignment="1">
      <alignment/>
    </xf>
    <xf numFmtId="208" fontId="2" fillId="0" borderId="0" xfId="65" applyNumberFormat="1" applyFont="1" applyFill="1" applyBorder="1" applyAlignment="1">
      <alignment/>
    </xf>
    <xf numFmtId="208" fontId="2" fillId="0" borderId="0" xfId="120" applyNumberFormat="1" applyFont="1" applyFill="1" applyBorder="1" applyAlignment="1">
      <alignment/>
      <protection/>
    </xf>
    <xf numFmtId="208" fontId="2" fillId="0" borderId="0" xfId="90" applyNumberFormat="1" applyFont="1" applyFill="1" applyBorder="1" applyAlignment="1">
      <alignment/>
    </xf>
    <xf numFmtId="186" fontId="17" fillId="0" borderId="0" xfId="142" applyNumberFormat="1" applyFont="1" applyFill="1" applyBorder="1">
      <alignment/>
      <protection/>
    </xf>
    <xf numFmtId="0" fontId="17" fillId="0" borderId="0" xfId="120" applyFont="1" applyFill="1" applyBorder="1" applyAlignment="1">
      <alignment/>
      <protection/>
    </xf>
    <xf numFmtId="40" fontId="17" fillId="0" borderId="0" xfId="120" applyNumberFormat="1" applyFont="1" applyFill="1" applyBorder="1" applyAlignment="1">
      <alignment/>
      <protection/>
    </xf>
    <xf numFmtId="171" fontId="8" fillId="0" borderId="0" xfId="53" applyFont="1" applyFill="1" applyBorder="1" applyAlignment="1">
      <alignment horizontal="center"/>
    </xf>
    <xf numFmtId="180" fontId="8" fillId="0" borderId="0" xfId="124" applyNumberFormat="1" applyFont="1" applyFill="1" applyBorder="1" applyAlignment="1">
      <alignment horizontal="right" vertical="center"/>
      <protection/>
    </xf>
    <xf numFmtId="171" fontId="8" fillId="0" borderId="0" xfId="80" applyNumberFormat="1" applyFont="1" applyFill="1" applyBorder="1" applyAlignment="1">
      <alignment horizontal="right" vertical="center"/>
    </xf>
    <xf numFmtId="171" fontId="8" fillId="0" borderId="0" xfId="142" applyNumberFormat="1" applyFont="1" applyFill="1" applyBorder="1">
      <alignment/>
      <protection/>
    </xf>
    <xf numFmtId="171" fontId="8" fillId="0" borderId="0" xfId="142" applyNumberFormat="1" applyFont="1" applyFill="1" applyBorder="1" applyAlignment="1">
      <alignment/>
      <protection/>
    </xf>
    <xf numFmtId="171" fontId="8" fillId="0" borderId="0" xfId="142" applyNumberFormat="1" applyFont="1" applyFill="1" applyAlignment="1" quotePrefix="1">
      <alignment horizontal="center"/>
      <protection/>
    </xf>
    <xf numFmtId="171" fontId="8" fillId="0" borderId="0" xfId="142" applyNumberFormat="1" applyFont="1" applyFill="1" applyAlignment="1" quotePrefix="1">
      <alignment/>
      <protection/>
    </xf>
    <xf numFmtId="171" fontId="8" fillId="0" borderId="0" xfId="42" applyNumberFormat="1" applyFont="1" applyFill="1" applyAlignment="1" quotePrefix="1">
      <alignment horizontal="center"/>
    </xf>
    <xf numFmtId="171" fontId="8" fillId="0" borderId="0" xfId="42" applyNumberFormat="1" applyFont="1" applyFill="1" applyAlignment="1" quotePrefix="1">
      <alignment/>
    </xf>
    <xf numFmtId="171" fontId="8" fillId="0" borderId="0" xfId="120" applyNumberFormat="1" applyFont="1" applyFill="1">
      <alignment/>
      <protection/>
    </xf>
    <xf numFmtId="171" fontId="8" fillId="0" borderId="0" xfId="42" applyNumberFormat="1" applyFont="1" applyFill="1" applyBorder="1" applyAlignment="1" quotePrefix="1">
      <alignment horizontal="center"/>
    </xf>
    <xf numFmtId="171" fontId="8" fillId="0" borderId="0" xfId="142" applyNumberFormat="1" applyFont="1" applyFill="1" applyBorder="1" applyAlignment="1" quotePrefix="1">
      <alignment horizontal="center"/>
      <protection/>
    </xf>
    <xf numFmtId="171" fontId="8" fillId="0" borderId="0" xfId="53" applyNumberFormat="1" applyFont="1" applyFill="1" applyBorder="1" applyAlignment="1">
      <alignment/>
    </xf>
    <xf numFmtId="171" fontId="8" fillId="0" borderId="0" xfId="142" applyNumberFormat="1" applyFont="1" applyFill="1" applyBorder="1" applyAlignment="1" quotePrefix="1">
      <alignment horizontal="right"/>
      <protection/>
    </xf>
    <xf numFmtId="171" fontId="8" fillId="0" borderId="0" xfId="142" applyNumberFormat="1" applyFont="1" applyFill="1" applyAlignment="1" quotePrefix="1">
      <alignment horizontal="right"/>
      <protection/>
    </xf>
    <xf numFmtId="171" fontId="8" fillId="0" borderId="0" xfId="42" applyNumberFormat="1" applyFont="1" applyFill="1" applyAlignment="1">
      <alignment horizontal="center"/>
    </xf>
    <xf numFmtId="171" fontId="8" fillId="0" borderId="10" xfId="42" applyNumberFormat="1" applyFont="1" applyFill="1" applyBorder="1" applyAlignment="1">
      <alignment horizontal="center"/>
    </xf>
    <xf numFmtId="171" fontId="8" fillId="0" borderId="0" xfId="72" applyNumberFormat="1" applyFont="1" applyFill="1" applyBorder="1" applyAlignment="1">
      <alignment/>
    </xf>
    <xf numFmtId="171" fontId="8" fillId="0" borderId="12" xfId="72" applyNumberFormat="1" applyFont="1" applyFill="1" applyBorder="1" applyAlignment="1">
      <alignment/>
    </xf>
    <xf numFmtId="171" fontId="8" fillId="0" borderId="0" xfId="142" applyNumberFormat="1" applyFont="1" applyFill="1">
      <alignment/>
      <protection/>
    </xf>
    <xf numFmtId="171" fontId="8" fillId="0" borderId="0" xfId="142" applyNumberFormat="1" applyFont="1" applyFill="1" applyAlignment="1">
      <alignment horizontal="center"/>
      <protection/>
    </xf>
    <xf numFmtId="171" fontId="8" fillId="0" borderId="0" xfId="142" applyNumberFormat="1" applyFont="1" applyFill="1" applyAlignment="1">
      <alignment horizontal="right"/>
      <protection/>
    </xf>
    <xf numFmtId="207" fontId="2" fillId="0" borderId="0" xfId="145" applyNumberFormat="1" applyFont="1" applyFill="1" applyBorder="1">
      <alignment/>
      <protection/>
    </xf>
    <xf numFmtId="207" fontId="2" fillId="0" borderId="0" xfId="145" applyNumberFormat="1" applyFont="1" applyFill="1">
      <alignment/>
      <protection/>
    </xf>
    <xf numFmtId="207" fontId="2" fillId="0" borderId="10" xfId="145" applyNumberFormat="1" applyFont="1" applyFill="1" applyBorder="1">
      <alignment/>
      <protection/>
    </xf>
    <xf numFmtId="207" fontId="2" fillId="0" borderId="13" xfId="145" applyNumberFormat="1" applyFont="1" applyFill="1" applyBorder="1">
      <alignment/>
      <protection/>
    </xf>
    <xf numFmtId="207" fontId="2" fillId="0" borderId="0" xfId="45" applyNumberFormat="1" applyFont="1" applyFill="1" applyAlignment="1">
      <alignment/>
    </xf>
    <xf numFmtId="207" fontId="2" fillId="0" borderId="13" xfId="45" applyNumberFormat="1" applyFont="1" applyFill="1" applyBorder="1" applyAlignment="1">
      <alignment/>
    </xf>
    <xf numFmtId="207" fontId="2" fillId="0" borderId="14" xfId="145" applyNumberFormat="1" applyFont="1" applyFill="1" applyBorder="1">
      <alignment/>
      <protection/>
    </xf>
    <xf numFmtId="204" fontId="18" fillId="0" borderId="0" xfId="69" applyNumberFormat="1" applyFont="1" applyFill="1" applyAlignment="1">
      <alignment/>
    </xf>
    <xf numFmtId="204" fontId="18" fillId="0" borderId="0" xfId="69" applyNumberFormat="1" applyFont="1" applyFill="1" applyBorder="1" applyAlignment="1">
      <alignment/>
    </xf>
    <xf numFmtId="0" fontId="3" fillId="0" borderId="0" xfId="0" applyNumberFormat="1" applyFont="1" applyFill="1" applyBorder="1" applyAlignment="1">
      <alignment horizontal="center"/>
    </xf>
    <xf numFmtId="203" fontId="2" fillId="0" borderId="0" xfId="51" applyNumberFormat="1" applyFont="1" applyFill="1" applyBorder="1" applyAlignment="1">
      <alignment horizontal="right"/>
    </xf>
    <xf numFmtId="0" fontId="28" fillId="0" borderId="0" xfId="0" applyFont="1" applyFill="1" applyAlignment="1">
      <alignment/>
    </xf>
    <xf numFmtId="39" fontId="28" fillId="0" borderId="0" xfId="0" applyNumberFormat="1" applyFont="1" applyFill="1" applyAlignment="1">
      <alignment/>
    </xf>
    <xf numFmtId="39" fontId="28" fillId="0" borderId="0" xfId="157" applyNumberFormat="1" applyFont="1" applyFill="1" applyBorder="1" applyAlignment="1" applyProtection="1">
      <alignment/>
      <protection/>
    </xf>
    <xf numFmtId="184" fontId="28" fillId="0" borderId="0" xfId="163" applyNumberFormat="1" applyFont="1" applyFill="1">
      <alignment/>
      <protection/>
    </xf>
    <xf numFmtId="184" fontId="37" fillId="0" borderId="0" xfId="163" applyNumberFormat="1" applyFont="1" applyFill="1" applyAlignment="1">
      <alignment horizontal="centerContinuous"/>
      <protection/>
    </xf>
    <xf numFmtId="39" fontId="23" fillId="0" borderId="0" xfId="160" applyNumberFormat="1" applyFont="1" applyFill="1" applyAlignment="1" applyProtection="1">
      <alignment horizontal="left"/>
      <protection/>
    </xf>
    <xf numFmtId="39" fontId="28" fillId="0" borderId="0" xfId="160" applyNumberFormat="1" applyFont="1" applyFill="1" applyAlignment="1">
      <alignment/>
      <protection/>
    </xf>
    <xf numFmtId="39" fontId="28" fillId="0" borderId="0" xfId="0" applyNumberFormat="1" applyFont="1" applyFill="1" applyBorder="1" applyAlignment="1">
      <alignment/>
    </xf>
    <xf numFmtId="0" fontId="28" fillId="0" borderId="0" xfId="141" applyNumberFormat="1" applyFont="1" applyFill="1" applyAlignment="1">
      <alignment horizontal="center" vertical="center"/>
      <protection/>
    </xf>
    <xf numFmtId="0" fontId="28" fillId="0" borderId="0" xfId="0" applyFont="1" applyFill="1" applyAlignment="1">
      <alignment horizontal="left"/>
    </xf>
    <xf numFmtId="184" fontId="28" fillId="0" borderId="0" xfId="163" applyNumberFormat="1" applyFont="1" applyFill="1" applyAlignment="1">
      <alignment vertical="top"/>
      <protection/>
    </xf>
    <xf numFmtId="39" fontId="38" fillId="0" borderId="0" xfId="160" applyNumberFormat="1" applyFont="1" applyFill="1" applyAlignment="1">
      <alignment/>
      <protection/>
    </xf>
    <xf numFmtId="0" fontId="38" fillId="0" borderId="0" xfId="0" applyFont="1" applyFill="1" applyAlignment="1">
      <alignment/>
    </xf>
    <xf numFmtId="39" fontId="38" fillId="0" borderId="0" xfId="0" applyNumberFormat="1" applyFont="1" applyFill="1" applyBorder="1" applyAlignment="1">
      <alignment horizontal="center" vertical="center"/>
    </xf>
    <xf numFmtId="39" fontId="38" fillId="0" borderId="0" xfId="0" applyNumberFormat="1" applyFont="1" applyFill="1" applyAlignment="1">
      <alignment horizontal="right" vertical="center"/>
    </xf>
    <xf numFmtId="39" fontId="38" fillId="0" borderId="10" xfId="0" applyNumberFormat="1" applyFont="1" applyFill="1" applyBorder="1" applyAlignment="1">
      <alignment horizontal="centerContinuous" vertical="center"/>
    </xf>
    <xf numFmtId="39" fontId="28" fillId="0" borderId="10" xfId="0" applyNumberFormat="1" applyFont="1" applyFill="1" applyBorder="1" applyAlignment="1">
      <alignment horizontal="centerContinuous"/>
    </xf>
    <xf numFmtId="39" fontId="38" fillId="0" borderId="0" xfId="0" applyNumberFormat="1" applyFont="1" applyFill="1" applyAlignment="1" quotePrefix="1">
      <alignment horizontal="center"/>
    </xf>
    <xf numFmtId="39" fontId="28" fillId="0" borderId="0" xfId="0" applyNumberFormat="1" applyFont="1" applyFill="1" applyAlignment="1">
      <alignment vertical="center"/>
    </xf>
    <xf numFmtId="171" fontId="28" fillId="0" borderId="0" xfId="42" applyFont="1" applyFill="1" applyBorder="1" applyAlignment="1">
      <alignment vertical="center"/>
    </xf>
    <xf numFmtId="0" fontId="37" fillId="0" borderId="0" xfId="0" applyFont="1" applyFill="1" applyAlignment="1">
      <alignment/>
    </xf>
    <xf numFmtId="197" fontId="28" fillId="0" borderId="0" xfId="42" applyNumberFormat="1" applyFont="1" applyFill="1" applyBorder="1" applyAlignment="1">
      <alignment vertical="center"/>
    </xf>
    <xf numFmtId="39" fontId="28" fillId="0" borderId="10" xfId="0" applyNumberFormat="1" applyFont="1" applyFill="1" applyBorder="1" applyAlignment="1">
      <alignment horizontal="centerContinuous" vertical="center"/>
    </xf>
    <xf numFmtId="171" fontId="28" fillId="0" borderId="0" xfId="0" applyNumberFormat="1" applyFont="1" applyFill="1" applyAlignment="1">
      <alignment/>
    </xf>
    <xf numFmtId="184" fontId="28" fillId="0" borderId="0" xfId="0" applyNumberFormat="1" applyFont="1" applyFill="1" applyAlignment="1">
      <alignment vertical="center"/>
    </xf>
    <xf numFmtId="39" fontId="38" fillId="0" borderId="0" xfId="0" applyNumberFormat="1" applyFont="1" applyFill="1" applyBorder="1" applyAlignment="1">
      <alignment horizontal="centerContinuous" vertical="center"/>
    </xf>
    <xf numFmtId="0" fontId="28" fillId="0" borderId="0" xfId="0" applyFont="1" applyFill="1" applyBorder="1" applyAlignment="1">
      <alignment/>
    </xf>
    <xf numFmtId="39" fontId="28" fillId="0" borderId="0" xfId="0" applyNumberFormat="1" applyFont="1" applyFill="1" applyAlignment="1">
      <alignment horizontal="centerContinuous"/>
    </xf>
    <xf numFmtId="184" fontId="28" fillId="0" borderId="0" xfId="0" applyNumberFormat="1" applyFont="1" applyFill="1" applyBorder="1" applyAlignment="1">
      <alignment vertical="center"/>
    </xf>
    <xf numFmtId="197" fontId="28" fillId="0" borderId="0" xfId="42" applyNumberFormat="1" applyFont="1" applyFill="1" applyAlignment="1">
      <alignment/>
    </xf>
    <xf numFmtId="39" fontId="2" fillId="0" borderId="0" xfId="160" applyNumberFormat="1" applyFont="1" applyFill="1" applyBorder="1" applyAlignment="1" applyProtection="1" quotePrefix="1">
      <alignment horizontal="left"/>
      <protection/>
    </xf>
    <xf numFmtId="0" fontId="19" fillId="0" borderId="0" xfId="121" applyFont="1" applyFill="1" applyAlignment="1">
      <alignment/>
      <protection/>
    </xf>
    <xf numFmtId="39" fontId="18" fillId="0" borderId="0" xfId="121" applyNumberFormat="1" applyFont="1" applyFill="1" applyAlignment="1">
      <alignment/>
      <protection/>
    </xf>
    <xf numFmtId="39" fontId="19" fillId="0" borderId="0" xfId="0" applyNumberFormat="1" applyFont="1" applyFill="1" applyAlignment="1" quotePrefix="1">
      <alignment horizontal="center"/>
    </xf>
    <xf numFmtId="39" fontId="2" fillId="0" borderId="10" xfId="160" applyNumberFormat="1" applyFont="1" applyFill="1" applyBorder="1" applyAlignment="1" applyProtection="1" quotePrefix="1">
      <alignment horizontal="centerContinuous"/>
      <protection/>
    </xf>
    <xf numFmtId="39" fontId="3" fillId="0" borderId="0" xfId="160" applyNumberFormat="1" applyFont="1" applyFill="1" applyBorder="1" applyAlignment="1" applyProtection="1" quotePrefix="1">
      <alignment horizontal="left"/>
      <protection/>
    </xf>
    <xf numFmtId="39" fontId="2" fillId="0" borderId="10" xfId="0" applyNumberFormat="1" applyFont="1" applyFill="1" applyBorder="1" applyAlignment="1">
      <alignment/>
    </xf>
    <xf numFmtId="39" fontId="2" fillId="0" borderId="0" xfId="0" applyNumberFormat="1" applyFont="1" applyFill="1" applyBorder="1" applyAlignment="1">
      <alignment/>
    </xf>
    <xf numFmtId="0" fontId="6" fillId="0" borderId="0" xfId="120" applyNumberFormat="1" applyFont="1" applyFill="1" applyAlignment="1" quotePrefix="1">
      <alignment horizontal="center"/>
      <protection/>
    </xf>
    <xf numFmtId="182" fontId="2" fillId="0" borderId="0" xfId="160" applyNumberFormat="1" applyFont="1" applyFill="1" applyBorder="1" applyAlignment="1" applyProtection="1" quotePrefix="1">
      <alignment horizontal="center"/>
      <protection/>
    </xf>
    <xf numFmtId="194" fontId="18" fillId="0" borderId="0" xfId="0" applyNumberFormat="1" applyFont="1" applyFill="1" applyAlignment="1">
      <alignment/>
    </xf>
    <xf numFmtId="194" fontId="18" fillId="0" borderId="0" xfId="0" applyNumberFormat="1" applyFont="1" applyFill="1" applyBorder="1" applyAlignment="1">
      <alignment/>
    </xf>
    <xf numFmtId="211" fontId="18" fillId="0" borderId="0" xfId="70" applyNumberFormat="1" applyFont="1" applyFill="1" applyBorder="1" applyAlignment="1">
      <alignment/>
    </xf>
    <xf numFmtId="39" fontId="3" fillId="0" borderId="0" xfId="51" applyNumberFormat="1" applyFont="1" applyFill="1" applyBorder="1" applyAlignment="1">
      <alignment horizontal="center"/>
    </xf>
    <xf numFmtId="39" fontId="38" fillId="0" borderId="0" xfId="160" applyNumberFormat="1" applyFont="1" applyFill="1" applyAlignment="1">
      <alignment horizontal="center"/>
      <protection/>
    </xf>
    <xf numFmtId="39" fontId="38" fillId="0" borderId="0" xfId="160" applyNumberFormat="1" applyFont="1" applyFill="1" applyAlignment="1" quotePrefix="1">
      <alignment horizontal="center"/>
      <protection/>
    </xf>
    <xf numFmtId="0" fontId="30" fillId="0" borderId="0" xfId="0" applyFont="1" applyFill="1" applyAlignment="1">
      <alignment/>
    </xf>
    <xf numFmtId="171" fontId="2" fillId="0" borderId="0" xfId="68" applyFont="1" applyFill="1" applyBorder="1" applyAlignment="1">
      <alignment horizontal="center" vertical="center"/>
    </xf>
    <xf numFmtId="39" fontId="19" fillId="0" borderId="0" xfId="121" applyNumberFormat="1" applyFont="1" applyFill="1" applyBorder="1" applyAlignment="1">
      <alignment horizontal="center"/>
      <protection/>
    </xf>
    <xf numFmtId="40" fontId="3" fillId="0" borderId="0" xfId="0" applyNumberFormat="1" applyFont="1" applyFill="1" applyAlignment="1">
      <alignment horizontal="center"/>
    </xf>
    <xf numFmtId="184" fontId="28" fillId="0" borderId="0" xfId="163" applyNumberFormat="1" applyFont="1" applyFill="1" applyAlignment="1">
      <alignment horizontal="center"/>
      <protection/>
    </xf>
    <xf numFmtId="184" fontId="28" fillId="0" borderId="0" xfId="163" applyNumberFormat="1" applyFont="1" applyFill="1" applyAlignment="1" quotePrefix="1">
      <alignment horizontal="center"/>
      <protection/>
    </xf>
    <xf numFmtId="40" fontId="3" fillId="0" borderId="0" xfId="0" applyNumberFormat="1" applyFont="1" applyFill="1" applyAlignment="1">
      <alignment horizontal="centerContinuous"/>
    </xf>
    <xf numFmtId="40" fontId="3" fillId="0" borderId="0" xfId="160" applyNumberFormat="1" applyFont="1" applyFill="1">
      <alignment/>
      <protection/>
    </xf>
    <xf numFmtId="0" fontId="27" fillId="0" borderId="0" xfId="0" applyNumberFormat="1" applyFont="1" applyFill="1" applyAlignment="1">
      <alignment/>
    </xf>
    <xf numFmtId="40" fontId="2" fillId="0" borderId="0" xfId="160" applyNumberFormat="1" applyFont="1" applyFill="1" applyAlignment="1">
      <alignment horizontal="centerContinuous" vertical="center"/>
      <protection/>
    </xf>
    <xf numFmtId="0" fontId="28" fillId="0" borderId="0" xfId="0" applyFont="1" applyFill="1" applyAlignment="1" quotePrefix="1">
      <alignment horizontal="left"/>
    </xf>
    <xf numFmtId="0" fontId="26" fillId="0" borderId="0" xfId="0" applyFont="1" applyFill="1" applyAlignment="1">
      <alignment/>
    </xf>
    <xf numFmtId="40" fontId="2" fillId="0" borderId="0" xfId="0" applyNumberFormat="1" applyFont="1" applyFill="1" applyAlignment="1" quotePrefix="1">
      <alignment horizontal="center"/>
    </xf>
    <xf numFmtId="40" fontId="2" fillId="0" borderId="0" xfId="0" applyNumberFormat="1" applyFont="1" applyFill="1" applyAlignment="1">
      <alignment horizontal="center"/>
    </xf>
    <xf numFmtId="184" fontId="10" fillId="0" borderId="15" xfId="120" applyNumberFormat="1" applyFont="1" applyFill="1" applyBorder="1">
      <alignment/>
      <protection/>
    </xf>
    <xf numFmtId="40" fontId="8" fillId="0" borderId="0" xfId="142" applyNumberFormat="1" applyFont="1" applyFill="1" applyAlignment="1">
      <alignment horizontal="right"/>
      <protection/>
    </xf>
    <xf numFmtId="187" fontId="8" fillId="0" borderId="0" xfId="142" applyNumberFormat="1" applyFont="1" applyFill="1">
      <alignment/>
      <protection/>
    </xf>
    <xf numFmtId="0" fontId="28" fillId="0" borderId="0" xfId="139" applyNumberFormat="1" applyFont="1" applyFill="1" applyAlignment="1" quotePrefix="1">
      <alignment horizontal="centerContinuous" vertical="center"/>
      <protection/>
    </xf>
    <xf numFmtId="0" fontId="28" fillId="0" borderId="0" xfId="139" applyNumberFormat="1" applyFont="1" applyFill="1" applyAlignment="1">
      <alignment horizontal="centerContinuous" vertical="center"/>
      <protection/>
    </xf>
    <xf numFmtId="40" fontId="3" fillId="0" borderId="0" xfId="120" applyNumberFormat="1" applyFont="1" applyFill="1" applyAlignment="1">
      <alignment vertical="center"/>
      <protection/>
    </xf>
    <xf numFmtId="40" fontId="2" fillId="0" borderId="0" xfId="77" applyNumberFormat="1" applyFont="1" applyFill="1" applyAlignment="1">
      <alignment vertical="center"/>
    </xf>
    <xf numFmtId="40" fontId="2" fillId="0" borderId="0" xfId="77" applyNumberFormat="1" applyFont="1" applyFill="1" applyBorder="1" applyAlignment="1">
      <alignment vertical="center"/>
    </xf>
    <xf numFmtId="0" fontId="2" fillId="0" borderId="0" xfId="120" applyNumberFormat="1" applyFont="1" applyFill="1" applyAlignment="1">
      <alignment vertical="center"/>
      <protection/>
    </xf>
    <xf numFmtId="40" fontId="2" fillId="0" borderId="0" xfId="120" applyNumberFormat="1" applyFont="1" applyFill="1" applyAlignment="1">
      <alignment horizontal="center" vertical="center"/>
      <protection/>
    </xf>
    <xf numFmtId="40" fontId="2" fillId="0" borderId="0" xfId="77" applyNumberFormat="1" applyFont="1" applyFill="1" applyBorder="1" applyAlignment="1" quotePrefix="1">
      <alignment horizontal="centerContinuous" vertical="center"/>
    </xf>
    <xf numFmtId="0" fontId="2" fillId="0" borderId="0" xfId="120" applyFont="1" applyFill="1" applyBorder="1" applyAlignment="1">
      <alignment horizontal="center" vertical="center"/>
      <protection/>
    </xf>
    <xf numFmtId="40" fontId="2" fillId="0" borderId="0" xfId="77" applyNumberFormat="1" applyFont="1" applyFill="1" applyBorder="1" applyAlignment="1">
      <alignment horizontal="centerContinuous" vertical="center"/>
    </xf>
    <xf numFmtId="40" fontId="2" fillId="0" borderId="0" xfId="77" applyNumberFormat="1" applyFont="1" applyFill="1" applyBorder="1" applyAlignment="1">
      <alignment horizontal="center" vertical="center"/>
    </xf>
    <xf numFmtId="0" fontId="2" fillId="0" borderId="0" xfId="120" applyFont="1" applyFill="1" applyAlignment="1">
      <alignment horizontal="center" vertical="center"/>
      <protection/>
    </xf>
    <xf numFmtId="171" fontId="2" fillId="0" borderId="0" xfId="68" applyFont="1" applyFill="1" applyAlignment="1">
      <alignment horizontal="center" vertical="center"/>
    </xf>
    <xf numFmtId="171" fontId="28" fillId="0" borderId="0" xfId="68" applyFont="1" applyFill="1" applyBorder="1" applyAlignment="1">
      <alignment vertical="center"/>
    </xf>
    <xf numFmtId="171" fontId="2" fillId="0" borderId="0" xfId="68" applyFont="1" applyFill="1" applyAlignment="1" quotePrefix="1">
      <alignment horizontal="center" vertical="center"/>
    </xf>
    <xf numFmtId="40" fontId="2" fillId="0" borderId="10" xfId="77" applyNumberFormat="1" applyFont="1" applyFill="1" applyBorder="1" applyAlignment="1" quotePrefix="1">
      <alignment horizontal="centerContinuous" vertical="center"/>
    </xf>
    <xf numFmtId="40" fontId="2" fillId="0" borderId="10" xfId="77" applyNumberFormat="1" applyFont="1" applyFill="1" applyBorder="1" applyAlignment="1" quotePrefix="1">
      <alignment horizontal="center" vertical="center"/>
    </xf>
    <xf numFmtId="40" fontId="2" fillId="0" borderId="10" xfId="77" applyNumberFormat="1" applyFont="1" applyFill="1" applyBorder="1" applyAlignment="1">
      <alignment horizontal="centerContinuous" vertical="center"/>
    </xf>
    <xf numFmtId="40" fontId="2" fillId="0" borderId="13" xfId="77" applyNumberFormat="1" applyFont="1" applyFill="1" applyBorder="1" applyAlignment="1">
      <alignment horizontal="center" vertical="center"/>
    </xf>
    <xf numFmtId="40" fontId="2" fillId="0" borderId="11" xfId="77" applyNumberFormat="1" applyFont="1" applyFill="1" applyBorder="1" applyAlignment="1">
      <alignment horizontal="center" vertical="center"/>
    </xf>
    <xf numFmtId="40" fontId="9" fillId="0" borderId="0" xfId="120" applyNumberFormat="1" applyFont="1" applyFill="1" applyAlignment="1">
      <alignment vertical="center"/>
      <protection/>
    </xf>
    <xf numFmtId="0" fontId="28" fillId="0" borderId="0" xfId="139" applyFont="1" applyFill="1" applyAlignment="1">
      <alignment horizontal="left" vertical="center"/>
      <protection/>
    </xf>
    <xf numFmtId="2" fontId="2" fillId="0" borderId="0" xfId="120" applyNumberFormat="1" applyFont="1" applyFill="1" applyAlignment="1">
      <alignment vertical="center"/>
      <protection/>
    </xf>
    <xf numFmtId="4" fontId="2" fillId="0" borderId="0" xfId="120" applyNumberFormat="1" applyFont="1" applyFill="1" applyAlignment="1">
      <alignment vertical="center"/>
      <protection/>
    </xf>
    <xf numFmtId="171" fontId="2" fillId="0" borderId="0" xfId="120" applyNumberFormat="1" applyFont="1" applyFill="1" applyAlignment="1">
      <alignment vertical="center"/>
      <protection/>
    </xf>
    <xf numFmtId="39" fontId="3" fillId="0" borderId="0" xfId="0" applyNumberFormat="1" applyFont="1" applyFill="1" applyAlignment="1">
      <alignment/>
    </xf>
    <xf numFmtId="39" fontId="2" fillId="0" borderId="0" xfId="51" applyNumberFormat="1" applyFont="1" applyFill="1" applyAlignment="1">
      <alignment/>
    </xf>
    <xf numFmtId="207" fontId="2" fillId="0" borderId="0" xfId="51" applyNumberFormat="1" applyFont="1" applyFill="1" applyAlignment="1">
      <alignment/>
    </xf>
    <xf numFmtId="39" fontId="2" fillId="0" borderId="0" xfId="51" applyNumberFormat="1" applyFont="1" applyFill="1" applyAlignment="1" applyProtection="1" quotePrefix="1">
      <alignment/>
      <protection/>
    </xf>
    <xf numFmtId="39" fontId="2" fillId="0" borderId="0" xfId="160" applyNumberFormat="1" applyFont="1" applyFill="1" applyBorder="1" applyAlignment="1">
      <alignment horizontal="center"/>
      <protection/>
    </xf>
    <xf numFmtId="0" fontId="18" fillId="0" borderId="10" xfId="0" applyFont="1" applyFill="1" applyBorder="1" applyAlignment="1">
      <alignment/>
    </xf>
    <xf numFmtId="39" fontId="2" fillId="0" borderId="0" xfId="0" applyNumberFormat="1" applyFont="1" applyFill="1" applyAlignment="1" quotePrefix="1">
      <alignment horizontal="center"/>
    </xf>
    <xf numFmtId="0" fontId="19" fillId="0" borderId="0" xfId="121" applyFont="1" applyFill="1">
      <alignment/>
      <protection/>
    </xf>
    <xf numFmtId="0" fontId="18" fillId="0" borderId="0" xfId="121" applyFont="1" applyFill="1" applyBorder="1" applyAlignment="1">
      <alignment horizontal="center"/>
      <protection/>
    </xf>
    <xf numFmtId="49" fontId="19" fillId="0" borderId="0" xfId="0" applyNumberFormat="1" applyFont="1" applyFill="1" applyAlignment="1">
      <alignment horizontal="center"/>
    </xf>
    <xf numFmtId="40" fontId="2" fillId="0" borderId="0" xfId="120" applyNumberFormat="1" applyFont="1" applyFill="1" applyAlignment="1" quotePrefix="1">
      <alignment horizontal="center"/>
      <protection/>
    </xf>
    <xf numFmtId="40" fontId="3" fillId="0" borderId="0" xfId="120" applyNumberFormat="1" applyFont="1" applyFill="1">
      <alignment/>
      <protection/>
    </xf>
    <xf numFmtId="39" fontId="3" fillId="0" borderId="0" xfId="160" applyNumberFormat="1" applyFont="1" applyFill="1" applyAlignment="1" applyProtection="1">
      <alignment horizontal="centerContinuous"/>
      <protection/>
    </xf>
    <xf numFmtId="39" fontId="3" fillId="0" borderId="0" xfId="51" applyNumberFormat="1" applyFont="1" applyFill="1" applyBorder="1" applyAlignment="1">
      <alignment/>
    </xf>
    <xf numFmtId="39" fontId="18" fillId="0" borderId="0" xfId="121" applyNumberFormat="1" applyFont="1" applyFill="1" applyBorder="1" applyAlignment="1" quotePrefix="1">
      <alignment horizontal="center"/>
      <protection/>
    </xf>
    <xf numFmtId="39" fontId="3" fillId="0" borderId="0" xfId="51" applyNumberFormat="1" applyFont="1" applyFill="1" applyBorder="1" applyAlignment="1">
      <alignment horizontal="centerContinuous"/>
    </xf>
    <xf numFmtId="39" fontId="19" fillId="0" borderId="0" xfId="121" applyNumberFormat="1" applyFont="1" applyFill="1" applyBorder="1" applyAlignment="1" quotePrefix="1">
      <alignment horizontal="center"/>
      <protection/>
    </xf>
    <xf numFmtId="40" fontId="2" fillId="0" borderId="0" xfId="120" applyNumberFormat="1" applyFont="1" applyFill="1" applyBorder="1">
      <alignment/>
      <protection/>
    </xf>
    <xf numFmtId="38" fontId="2" fillId="0" borderId="0" xfId="120" applyNumberFormat="1" applyFont="1" applyFill="1" applyAlignment="1">
      <alignment horizontal="center"/>
      <protection/>
    </xf>
    <xf numFmtId="1" fontId="2" fillId="0" borderId="0" xfId="120" applyNumberFormat="1" applyFont="1" applyFill="1" applyBorder="1" applyAlignment="1" quotePrefix="1">
      <alignment horizontal="center"/>
      <protection/>
    </xf>
    <xf numFmtId="1" fontId="2" fillId="0" borderId="0" xfId="120" applyNumberFormat="1" applyFont="1" applyFill="1" applyBorder="1" applyAlignment="1">
      <alignment horizontal="center"/>
      <protection/>
    </xf>
    <xf numFmtId="38" fontId="2" fillId="0" borderId="0" xfId="120" applyNumberFormat="1" applyFont="1" applyFill="1" applyBorder="1">
      <alignment/>
      <protection/>
    </xf>
    <xf numFmtId="1" fontId="2" fillId="0" borderId="10" xfId="120" applyNumberFormat="1" applyFont="1" applyFill="1" applyBorder="1" applyAlignment="1" quotePrefix="1">
      <alignment horizontal="center"/>
      <protection/>
    </xf>
    <xf numFmtId="1" fontId="2" fillId="0" borderId="11" xfId="120" applyNumberFormat="1" applyFont="1" applyFill="1" applyBorder="1" applyAlignment="1" quotePrefix="1">
      <alignment horizontal="center"/>
      <protection/>
    </xf>
    <xf numFmtId="179" fontId="2" fillId="0" borderId="0" xfId="120" applyNumberFormat="1" applyFont="1" applyFill="1" applyBorder="1">
      <alignment/>
      <protection/>
    </xf>
    <xf numFmtId="178" fontId="2" fillId="0" borderId="0" xfId="120" applyNumberFormat="1" applyFont="1" applyFill="1">
      <alignment/>
      <protection/>
    </xf>
    <xf numFmtId="39" fontId="23" fillId="0" borderId="0" xfId="0" applyNumberFormat="1" applyFont="1" applyFill="1" applyAlignment="1">
      <alignment/>
    </xf>
    <xf numFmtId="39" fontId="32" fillId="0" borderId="0" xfId="0" applyNumberFormat="1" applyFont="1" applyAlignment="1">
      <alignment/>
    </xf>
    <xf numFmtId="0" fontId="32" fillId="0" borderId="0" xfId="0" applyNumberFormat="1" applyFont="1" applyAlignment="1">
      <alignment/>
    </xf>
    <xf numFmtId="39" fontId="26" fillId="0" borderId="0" xfId="0" applyNumberFormat="1" applyFont="1" applyFill="1" applyAlignment="1">
      <alignment/>
    </xf>
    <xf numFmtId="0" fontId="23" fillId="0" borderId="0" xfId="141" applyFont="1" applyFill="1">
      <alignment/>
      <protection/>
    </xf>
    <xf numFmtId="0" fontId="39" fillId="0" borderId="0" xfId="120" applyFont="1" applyFill="1" applyAlignment="1">
      <alignment/>
      <protection/>
    </xf>
    <xf numFmtId="0" fontId="39" fillId="0" borderId="0" xfId="0" applyFont="1" applyFill="1" applyAlignment="1">
      <alignment/>
    </xf>
    <xf numFmtId="0" fontId="32" fillId="0" borderId="0" xfId="0" applyFont="1" applyFill="1" applyAlignment="1">
      <alignment/>
    </xf>
    <xf numFmtId="0" fontId="12" fillId="0" borderId="0" xfId="0" applyFont="1" applyFill="1" applyAlignment="1">
      <alignment/>
    </xf>
    <xf numFmtId="0" fontId="32" fillId="0" borderId="0" xfId="120" applyFont="1" applyFill="1" applyAlignment="1">
      <alignment/>
      <protection/>
    </xf>
    <xf numFmtId="0" fontId="26" fillId="0" borderId="0" xfId="122" applyFont="1" applyFill="1">
      <alignment/>
      <protection/>
    </xf>
    <xf numFmtId="0" fontId="23" fillId="0" borderId="0" xfId="141" applyNumberFormat="1" applyFont="1" applyFill="1" applyBorder="1" applyAlignment="1">
      <alignment horizontal="right"/>
      <protection/>
    </xf>
    <xf numFmtId="0" fontId="26" fillId="0" borderId="0" xfId="120" applyFont="1" applyFill="1">
      <alignment/>
      <protection/>
    </xf>
    <xf numFmtId="39" fontId="26" fillId="0" borderId="0" xfId="160" applyNumberFormat="1" applyFont="1" applyFill="1">
      <alignment/>
      <protection/>
    </xf>
    <xf numFmtId="0" fontId="32" fillId="0" borderId="0" xfId="0" applyFont="1" applyFill="1" applyAlignment="1">
      <alignment/>
    </xf>
    <xf numFmtId="39" fontId="26" fillId="0" borderId="0" xfId="160" applyFont="1" applyFill="1" applyAlignment="1" applyProtection="1">
      <alignment horizontal="centerContinuous"/>
      <protection/>
    </xf>
    <xf numFmtId="40" fontId="26" fillId="0" borderId="0" xfId="120" applyNumberFormat="1" applyFont="1" applyFill="1" applyBorder="1" applyAlignment="1">
      <alignment/>
      <protection/>
    </xf>
    <xf numFmtId="40" fontId="33" fillId="0" borderId="0" xfId="120" applyNumberFormat="1" applyFont="1" applyFill="1" applyBorder="1" applyAlignment="1">
      <alignment/>
      <protection/>
    </xf>
    <xf numFmtId="0" fontId="26" fillId="0" borderId="0" xfId="120" applyFont="1" applyFill="1" applyAlignment="1">
      <alignment/>
      <protection/>
    </xf>
    <xf numFmtId="39" fontId="26" fillId="0" borderId="0" xfId="120" applyNumberFormat="1" applyFont="1" applyFill="1" applyAlignment="1">
      <alignment/>
      <protection/>
    </xf>
    <xf numFmtId="0" fontId="26" fillId="0" borderId="0" xfId="120" applyFont="1" applyFill="1" applyAlignment="1">
      <alignment horizontal="center"/>
      <protection/>
    </xf>
    <xf numFmtId="184" fontId="34" fillId="0" borderId="0" xfId="0" applyNumberFormat="1" applyFont="1" applyFill="1" applyAlignment="1">
      <alignment horizontal="center"/>
    </xf>
    <xf numFmtId="184" fontId="26" fillId="0" borderId="0" xfId="0" applyNumberFormat="1" applyFont="1" applyFill="1" applyAlignment="1" quotePrefix="1">
      <alignment horizontal="center"/>
    </xf>
    <xf numFmtId="40" fontId="33" fillId="0" borderId="0" xfId="120" applyNumberFormat="1" applyFont="1" applyFill="1" applyAlignment="1">
      <alignment/>
      <protection/>
    </xf>
    <xf numFmtId="39" fontId="26" fillId="0" borderId="0" xfId="161" applyNumberFormat="1" applyFont="1" applyFill="1" applyAlignment="1">
      <alignment/>
      <protection/>
    </xf>
    <xf numFmtId="0" fontId="26" fillId="0" borderId="0" xfId="0" applyFont="1" applyAlignment="1">
      <alignment/>
    </xf>
    <xf numFmtId="0" fontId="36" fillId="0" borderId="0" xfId="0" applyFont="1" applyAlignment="1">
      <alignment/>
    </xf>
    <xf numFmtId="0" fontId="40" fillId="0" borderId="0" xfId="0" applyFont="1" applyAlignment="1">
      <alignment horizontal="right"/>
    </xf>
    <xf numFmtId="0" fontId="28" fillId="0" borderId="10" xfId="0" applyFont="1" applyFill="1" applyBorder="1" applyAlignment="1">
      <alignment horizontal="centerContinuous"/>
    </xf>
    <xf numFmtId="0" fontId="38" fillId="0" borderId="10" xfId="0" applyFont="1" applyFill="1" applyBorder="1" applyAlignment="1">
      <alignment horizontal="centerContinuous"/>
    </xf>
    <xf numFmtId="39" fontId="38" fillId="0" borderId="10" xfId="0" applyNumberFormat="1" applyFont="1" applyFill="1" applyBorder="1" applyAlignment="1">
      <alignment horizontal="centerContinuous"/>
    </xf>
    <xf numFmtId="184" fontId="28" fillId="0" borderId="0" xfId="0" applyNumberFormat="1" applyFont="1" applyFill="1" applyBorder="1" applyAlignment="1">
      <alignment horizontal="center" vertical="center"/>
    </xf>
    <xf numFmtId="0" fontId="40" fillId="0" borderId="0" xfId="0" applyFont="1" applyAlignment="1">
      <alignment horizontal="center"/>
    </xf>
    <xf numFmtId="0" fontId="28" fillId="0" borderId="0" xfId="0" applyFont="1" applyFill="1" applyAlignment="1">
      <alignment horizontal="center"/>
    </xf>
    <xf numFmtId="0" fontId="38" fillId="0" borderId="0" xfId="0" applyFont="1" applyFill="1" applyBorder="1" applyAlignment="1">
      <alignment horizontal="centerContinuous"/>
    </xf>
    <xf numFmtId="39" fontId="38" fillId="0" borderId="0" xfId="0" applyNumberFormat="1" applyFont="1" applyFill="1" applyBorder="1" applyAlignment="1">
      <alignment horizontal="centerContinuous"/>
    </xf>
    <xf numFmtId="184" fontId="18" fillId="0" borderId="0" xfId="0" applyNumberFormat="1" applyFont="1" applyFill="1" applyAlignment="1">
      <alignment/>
    </xf>
    <xf numFmtId="184" fontId="18" fillId="0" borderId="0" xfId="51" applyNumberFormat="1" applyFont="1" applyFill="1" applyAlignment="1">
      <alignment/>
    </xf>
    <xf numFmtId="0" fontId="18" fillId="0" borderId="0" xfId="0" applyFont="1" applyAlignment="1">
      <alignment/>
    </xf>
    <xf numFmtId="0" fontId="19" fillId="0" borderId="0" xfId="121" applyFont="1" applyFill="1" applyBorder="1" applyAlignment="1">
      <alignment horizontal="centerContinuous"/>
      <protection/>
    </xf>
    <xf numFmtId="39" fontId="3" fillId="0" borderId="0" xfId="0" applyNumberFormat="1" applyFont="1" applyFill="1" applyAlignment="1">
      <alignment horizontal="centerContinuous"/>
    </xf>
    <xf numFmtId="183" fontId="3" fillId="0" borderId="10" xfId="160" applyNumberFormat="1" applyFont="1" applyFill="1" applyBorder="1" applyAlignment="1">
      <alignment horizontal="centerContinuous"/>
      <protection/>
    </xf>
    <xf numFmtId="183" fontId="3" fillId="0" borderId="10" xfId="120" applyNumberFormat="1" applyFont="1" applyFill="1" applyBorder="1" applyAlignment="1">
      <alignment horizontal="centerContinuous"/>
      <protection/>
    </xf>
    <xf numFmtId="183" fontId="3" fillId="0" borderId="0" xfId="120" applyNumberFormat="1" applyFont="1" applyFill="1" applyBorder="1" applyAlignment="1">
      <alignment horizontal="centerContinuous"/>
      <protection/>
    </xf>
    <xf numFmtId="183" fontId="3" fillId="0" borderId="0" xfId="160" applyNumberFormat="1" applyFont="1" applyFill="1" applyAlignment="1">
      <alignment horizontal="centerContinuous"/>
      <protection/>
    </xf>
    <xf numFmtId="39" fontId="3" fillId="0" borderId="0" xfId="160" applyNumberFormat="1" applyFont="1" applyFill="1" applyAlignment="1">
      <alignment/>
      <protection/>
    </xf>
    <xf numFmtId="39" fontId="3" fillId="0" borderId="0" xfId="160" applyNumberFormat="1" applyFont="1" applyFill="1" applyAlignment="1">
      <alignment horizontal="right"/>
      <protection/>
    </xf>
    <xf numFmtId="39" fontId="3" fillId="0" borderId="0" xfId="120" applyNumberFormat="1" applyFont="1" applyFill="1" applyBorder="1" applyAlignment="1">
      <alignment/>
      <protection/>
    </xf>
    <xf numFmtId="39" fontId="3" fillId="0" borderId="0" xfId="160" applyNumberFormat="1" applyFont="1" applyFill="1" applyAlignment="1">
      <alignment horizontal="center"/>
      <protection/>
    </xf>
    <xf numFmtId="39" fontId="3" fillId="0" borderId="10" xfId="160" applyNumberFormat="1" applyFont="1" applyFill="1" applyBorder="1" applyAlignment="1">
      <alignment horizontal="right"/>
      <protection/>
    </xf>
    <xf numFmtId="39" fontId="3" fillId="0" borderId="10" xfId="160" applyNumberFormat="1" applyFont="1" applyFill="1" applyBorder="1" applyAlignment="1">
      <alignment horizontal="center"/>
      <protection/>
    </xf>
    <xf numFmtId="39" fontId="3" fillId="0" borderId="10" xfId="120" applyNumberFormat="1" applyFont="1" applyFill="1" applyBorder="1" applyAlignment="1">
      <alignment/>
      <protection/>
    </xf>
    <xf numFmtId="183" fontId="3" fillId="0" borderId="0" xfId="160" applyNumberFormat="1" applyFont="1" applyFill="1" applyBorder="1" applyAlignment="1">
      <alignment horizontal="centerContinuous"/>
      <protection/>
    </xf>
    <xf numFmtId="39" fontId="3" fillId="0" borderId="10" xfId="0" applyNumberFormat="1" applyFont="1" applyFill="1" applyBorder="1" applyAlignment="1">
      <alignment horizontal="centerContinuous"/>
    </xf>
    <xf numFmtId="39" fontId="3" fillId="0" borderId="10" xfId="160" applyNumberFormat="1" applyFont="1" applyFill="1" applyBorder="1" applyAlignment="1" applyProtection="1" quotePrefix="1">
      <alignment horizontal="centerContinuous"/>
      <protection/>
    </xf>
    <xf numFmtId="39" fontId="19" fillId="0" borderId="10" xfId="121" applyNumberFormat="1" applyFont="1" applyFill="1" applyBorder="1" applyAlignment="1" quotePrefix="1">
      <alignment horizontal="center"/>
      <protection/>
    </xf>
    <xf numFmtId="39" fontId="38" fillId="0" borderId="0" xfId="0" applyNumberFormat="1" applyFont="1" applyFill="1" applyBorder="1" applyAlignment="1" quotePrefix="1">
      <alignment horizontal="center"/>
    </xf>
    <xf numFmtId="0" fontId="2" fillId="0" borderId="11" xfId="120" applyFont="1" applyFill="1" applyBorder="1" applyAlignment="1">
      <alignment horizontal="center" vertical="center"/>
      <protection/>
    </xf>
    <xf numFmtId="0" fontId="2" fillId="0" borderId="10" xfId="145" applyFont="1" applyFill="1" applyBorder="1" applyAlignment="1">
      <alignment horizontal="centerContinuous" vertical="center"/>
      <protection/>
    </xf>
    <xf numFmtId="39" fontId="2" fillId="0" borderId="10" xfId="120" applyNumberFormat="1" applyFont="1" applyFill="1" applyBorder="1" applyAlignment="1">
      <alignment horizontal="center" vertical="center"/>
      <protection/>
    </xf>
    <xf numFmtId="0" fontId="28" fillId="0" borderId="10" xfId="139" applyFont="1" applyFill="1" applyBorder="1" applyAlignment="1">
      <alignment horizontal="centerContinuous" vertical="center"/>
      <protection/>
    </xf>
    <xf numFmtId="0" fontId="28" fillId="0" borderId="0" xfId="139" applyFont="1" applyFill="1" applyBorder="1" applyAlignment="1">
      <alignment horizontal="centerContinuous" vertical="center"/>
      <protection/>
    </xf>
    <xf numFmtId="171" fontId="27" fillId="0" borderId="0" xfId="73" applyFont="1" applyFill="1" applyBorder="1" applyAlignment="1">
      <alignment vertical="center"/>
    </xf>
    <xf numFmtId="171" fontId="27" fillId="0" borderId="10" xfId="73" applyFont="1" applyFill="1" applyBorder="1" applyAlignment="1">
      <alignment vertical="center"/>
    </xf>
    <xf numFmtId="183" fontId="2" fillId="0" borderId="16" xfId="73" applyNumberFormat="1" applyFont="1" applyFill="1" applyBorder="1" applyAlignment="1">
      <alignment vertical="center"/>
    </xf>
    <xf numFmtId="171" fontId="2" fillId="0" borderId="12" xfId="73" applyFont="1" applyFill="1" applyBorder="1" applyAlignment="1">
      <alignment vertical="center"/>
    </xf>
    <xf numFmtId="0" fontId="18" fillId="0" borderId="0" xfId="121" applyFont="1">
      <alignment/>
      <protection/>
    </xf>
    <xf numFmtId="39" fontId="18" fillId="0" borderId="0" xfId="121" applyNumberFormat="1" applyFont="1">
      <alignment/>
      <protection/>
    </xf>
    <xf numFmtId="39" fontId="2" fillId="0" borderId="0" xfId="0" applyNumberFormat="1" applyFont="1" applyAlignment="1">
      <alignment/>
    </xf>
    <xf numFmtId="39" fontId="18" fillId="0" borderId="0" xfId="121" applyNumberFormat="1" applyFont="1" applyAlignment="1">
      <alignment horizontal="right"/>
      <protection/>
    </xf>
    <xf numFmtId="39" fontId="2" fillId="0" borderId="0" xfId="160" applyNumberFormat="1" applyFont="1" applyAlignment="1">
      <alignment horizontal="centerContinuous"/>
      <protection/>
    </xf>
    <xf numFmtId="40" fontId="2" fillId="0" borderId="0" xfId="0" applyNumberFormat="1" applyFont="1" applyAlignment="1">
      <alignment horizontal="centerContinuous"/>
    </xf>
    <xf numFmtId="39" fontId="2" fillId="0" borderId="0" xfId="52" applyNumberFormat="1" applyFont="1" applyBorder="1" applyAlignment="1">
      <alignment horizontal="centerContinuous"/>
    </xf>
    <xf numFmtId="39" fontId="2" fillId="0" borderId="0" xfId="0" applyNumberFormat="1" applyFont="1" applyBorder="1" applyAlignment="1">
      <alignment horizontal="centerContinuous"/>
    </xf>
    <xf numFmtId="39" fontId="2" fillId="0" borderId="0" xfId="160" applyNumberFormat="1" applyFont="1" applyBorder="1" applyAlignment="1">
      <alignment horizontal="centerContinuous"/>
      <protection/>
    </xf>
    <xf numFmtId="39" fontId="2" fillId="0" borderId="10" xfId="52" applyNumberFormat="1" applyFont="1" applyBorder="1" applyAlignment="1">
      <alignment/>
    </xf>
    <xf numFmtId="39" fontId="2" fillId="0" borderId="10" xfId="52" applyNumberFormat="1" applyFont="1" applyBorder="1" applyAlignment="1">
      <alignment horizontal="center"/>
    </xf>
    <xf numFmtId="39" fontId="2" fillId="0" borderId="0" xfId="52" applyNumberFormat="1" applyFont="1" applyBorder="1" applyAlignment="1">
      <alignment/>
    </xf>
    <xf numFmtId="39" fontId="19" fillId="0" borderId="0" xfId="121" applyNumberFormat="1" applyFont="1" applyBorder="1" applyAlignment="1" quotePrefix="1">
      <alignment horizontal="center"/>
      <protection/>
    </xf>
    <xf numFmtId="39" fontId="3" fillId="0" borderId="0" xfId="0" applyNumberFormat="1" applyFont="1" applyAlignment="1">
      <alignment/>
    </xf>
    <xf numFmtId="0" fontId="18" fillId="0" borderId="0" xfId="121" applyFont="1" applyBorder="1" applyAlignment="1">
      <alignment horizontal="center"/>
      <protection/>
    </xf>
    <xf numFmtId="203" fontId="18" fillId="0" borderId="0" xfId="52" applyNumberFormat="1" applyFont="1" applyFill="1" applyBorder="1" applyAlignment="1">
      <alignment/>
    </xf>
    <xf numFmtId="40" fontId="2" fillId="0" borderId="0" xfId="120" applyNumberFormat="1" applyFont="1">
      <alignment/>
      <protection/>
    </xf>
    <xf numFmtId="39" fontId="3" fillId="0" borderId="0" xfId="160" applyNumberFormat="1" applyFont="1" applyAlignment="1" applyProtection="1">
      <alignment horizontal="centerContinuous"/>
      <protection/>
    </xf>
    <xf numFmtId="39" fontId="3" fillId="0" borderId="0" xfId="51" applyNumberFormat="1" applyFont="1" applyAlignment="1">
      <alignment horizontal="right"/>
    </xf>
    <xf numFmtId="39" fontId="2" fillId="0" borderId="0" xfId="120" applyNumberFormat="1" applyFont="1" applyAlignment="1">
      <alignment/>
      <protection/>
    </xf>
    <xf numFmtId="39" fontId="2" fillId="0" borderId="0" xfId="120" applyNumberFormat="1" applyFont="1" applyAlignment="1">
      <alignment horizontal="centerContinuous"/>
      <protection/>
    </xf>
    <xf numFmtId="39" fontId="3" fillId="0" borderId="0" xfId="51" applyNumberFormat="1" applyFont="1" applyBorder="1" applyAlignment="1">
      <alignment horizontal="centerContinuous"/>
    </xf>
    <xf numFmtId="39" fontId="3" fillId="0" borderId="10" xfId="51" applyNumberFormat="1" applyFont="1" applyBorder="1" applyAlignment="1">
      <alignment horizontal="center"/>
    </xf>
    <xf numFmtId="39" fontId="2" fillId="0" borderId="0" xfId="120" applyNumberFormat="1" applyFont="1" applyBorder="1" applyAlignment="1">
      <alignment/>
      <protection/>
    </xf>
    <xf numFmtId="40" fontId="3" fillId="0" borderId="0" xfId="120" applyNumberFormat="1" applyFont="1">
      <alignment/>
      <protection/>
    </xf>
    <xf numFmtId="186" fontId="3" fillId="0" borderId="0" xfId="120" applyNumberFormat="1" applyFont="1" applyAlignment="1">
      <alignment horizontal="center"/>
      <protection/>
    </xf>
    <xf numFmtId="186" fontId="12" fillId="0" borderId="0" xfId="120" applyNumberFormat="1" applyFont="1">
      <alignment/>
      <protection/>
    </xf>
    <xf numFmtId="40" fontId="2" fillId="0" borderId="0" xfId="120" applyNumberFormat="1" applyFont="1" applyAlignment="1" quotePrefix="1">
      <alignment horizontal="center"/>
      <protection/>
    </xf>
    <xf numFmtId="40" fontId="2" fillId="0" borderId="0" xfId="120" applyNumberFormat="1" applyFont="1" applyBorder="1">
      <alignment/>
      <protection/>
    </xf>
    <xf numFmtId="40" fontId="3" fillId="0" borderId="0" xfId="120" applyNumberFormat="1" applyFont="1" applyBorder="1">
      <alignment/>
      <protection/>
    </xf>
    <xf numFmtId="39" fontId="7" fillId="0" borderId="10" xfId="51" applyNumberFormat="1" applyFont="1" applyBorder="1" applyAlignment="1">
      <alignment horizontal="center"/>
    </xf>
    <xf numFmtId="39" fontId="3" fillId="0" borderId="0" xfId="120" applyNumberFormat="1" applyFont="1" applyAlignment="1">
      <alignment horizontal="right"/>
      <protection/>
    </xf>
    <xf numFmtId="192" fontId="2" fillId="0" borderId="0" xfId="120" applyNumberFormat="1" applyFont="1" applyFill="1" applyAlignment="1">
      <alignment horizontal="centerContinuous"/>
      <protection/>
    </xf>
    <xf numFmtId="40" fontId="3" fillId="0" borderId="0" xfId="0" applyNumberFormat="1" applyFont="1" applyAlignment="1">
      <alignment/>
    </xf>
    <xf numFmtId="40" fontId="2" fillId="0" borderId="0" xfId="70" applyNumberFormat="1" applyFont="1" applyFill="1" applyBorder="1" applyAlignment="1">
      <alignment/>
    </xf>
    <xf numFmtId="39" fontId="2" fillId="0" borderId="0" xfId="120" applyNumberFormat="1" applyFont="1" applyBorder="1" applyAlignment="1">
      <alignment horizontal="centerContinuous"/>
      <protection/>
    </xf>
    <xf numFmtId="40" fontId="2" fillId="0" borderId="0" xfId="120" applyNumberFormat="1" applyFont="1" applyAlignment="1">
      <alignment horizontal="center"/>
      <protection/>
    </xf>
    <xf numFmtId="40" fontId="3" fillId="0" borderId="0" xfId="120" applyNumberFormat="1" applyFont="1" applyAlignment="1">
      <alignment horizontal="center"/>
      <protection/>
    </xf>
    <xf numFmtId="40" fontId="12" fillId="0" borderId="0" xfId="120" applyNumberFormat="1" applyFont="1">
      <alignment/>
      <protection/>
    </xf>
    <xf numFmtId="40" fontId="2" fillId="0" borderId="0" xfId="0" applyNumberFormat="1" applyFont="1" applyAlignment="1">
      <alignment/>
    </xf>
    <xf numFmtId="171" fontId="8" fillId="0" borderId="10" xfId="80" applyFont="1" applyFill="1" applyBorder="1" applyAlignment="1">
      <alignment vertical="center"/>
    </xf>
    <xf numFmtId="207" fontId="2" fillId="0" borderId="0" xfId="155" applyNumberFormat="1" applyFont="1" applyFill="1" applyBorder="1" applyAlignment="1">
      <alignment/>
    </xf>
    <xf numFmtId="210" fontId="2" fillId="0" borderId="0" xfId="74" applyNumberFormat="1" applyFont="1" applyFill="1" applyBorder="1" applyAlignment="1">
      <alignment horizontal="right"/>
    </xf>
    <xf numFmtId="207" fontId="2" fillId="0" borderId="10" xfId="90" applyNumberFormat="1" applyFont="1" applyFill="1" applyBorder="1" applyAlignment="1" applyProtection="1" quotePrefix="1">
      <alignment horizontal="right"/>
      <protection/>
    </xf>
    <xf numFmtId="207" fontId="2" fillId="0" borderId="12" xfId="51" applyNumberFormat="1" applyFont="1" applyFill="1" applyBorder="1" applyAlignment="1" applyProtection="1" quotePrefix="1">
      <alignment horizontal="right"/>
      <protection/>
    </xf>
    <xf numFmtId="207" fontId="2" fillId="0" borderId="0" xfId="68" applyNumberFormat="1" applyFont="1" applyFill="1" applyBorder="1" applyAlignment="1">
      <alignment horizontal="right"/>
    </xf>
    <xf numFmtId="0" fontId="3" fillId="0" borderId="0" xfId="120" applyFont="1" applyFill="1" applyAlignment="1">
      <alignment horizontal="center"/>
      <protection/>
    </xf>
    <xf numFmtId="0" fontId="3" fillId="0" borderId="13" xfId="0" applyNumberFormat="1" applyFont="1" applyFill="1" applyBorder="1" applyAlignment="1">
      <alignment horizontal="centerContinuous"/>
    </xf>
    <xf numFmtId="182" fontId="2" fillId="0" borderId="0" xfId="0" applyNumberFormat="1" applyFont="1" applyFill="1" applyBorder="1" applyAlignment="1">
      <alignment horizontal="centerContinuous"/>
    </xf>
    <xf numFmtId="207" fontId="2" fillId="0" borderId="0" xfId="52" applyNumberFormat="1" applyFont="1" applyFill="1" applyBorder="1" applyAlignment="1">
      <alignment horizontal="right"/>
    </xf>
    <xf numFmtId="207" fontId="18" fillId="0" borderId="12" xfId="0" applyNumberFormat="1" applyFont="1" applyFill="1" applyBorder="1" applyAlignment="1">
      <alignment horizontal="right"/>
    </xf>
    <xf numFmtId="207" fontId="2" fillId="0" borderId="11" xfId="69" applyNumberFormat="1" applyFont="1" applyFill="1" applyBorder="1" applyAlignment="1">
      <alignment horizontal="right"/>
    </xf>
    <xf numFmtId="207" fontId="2" fillId="0" borderId="10" xfId="52" applyNumberFormat="1" applyFont="1" applyFill="1" applyBorder="1" applyAlignment="1">
      <alignment horizontal="right"/>
    </xf>
    <xf numFmtId="39" fontId="2" fillId="0" borderId="10" xfId="0" applyNumberFormat="1" applyFont="1" applyFill="1" applyBorder="1" applyAlignment="1">
      <alignment horizontal="centerContinuous"/>
    </xf>
    <xf numFmtId="203" fontId="18" fillId="0" borderId="0" xfId="52" applyNumberFormat="1" applyFont="1" applyFill="1" applyBorder="1" applyAlignment="1">
      <alignment horizontal="right"/>
    </xf>
    <xf numFmtId="171" fontId="18" fillId="0" borderId="0" xfId="52" applyFont="1" applyAlignment="1">
      <alignment horizontal="right"/>
    </xf>
    <xf numFmtId="204" fontId="18" fillId="0" borderId="0" xfId="69" applyNumberFormat="1" applyFont="1" applyFill="1" applyAlignment="1">
      <alignment horizontal="right"/>
    </xf>
    <xf numFmtId="204" fontId="18" fillId="0" borderId="12" xfId="69" applyNumberFormat="1" applyFont="1" applyFill="1" applyBorder="1" applyAlignment="1">
      <alignment horizontal="right"/>
    </xf>
    <xf numFmtId="183" fontId="18" fillId="0" borderId="10" xfId="77" applyNumberFormat="1" applyFont="1" applyFill="1" applyBorder="1" applyAlignment="1">
      <alignment horizontal="right"/>
    </xf>
    <xf numFmtId="208" fontId="2" fillId="0" borderId="13" xfId="53" applyNumberFormat="1" applyFont="1" applyFill="1" applyBorder="1" applyAlignment="1">
      <alignment horizontal="right"/>
    </xf>
    <xf numFmtId="208" fontId="2" fillId="0" borderId="12" xfId="53" applyNumberFormat="1" applyFont="1" applyFill="1" applyBorder="1" applyAlignment="1">
      <alignment horizontal="right"/>
    </xf>
    <xf numFmtId="171" fontId="2" fillId="0" borderId="0" xfId="68" applyFont="1" applyFill="1" applyBorder="1" applyAlignment="1">
      <alignment horizontal="right"/>
    </xf>
    <xf numFmtId="201" fontId="2" fillId="0" borderId="0" xfId="160" applyNumberFormat="1" applyFont="1" applyFill="1" applyBorder="1" applyAlignment="1" applyProtection="1">
      <alignment horizontal="right"/>
      <protection/>
    </xf>
    <xf numFmtId="201" fontId="2" fillId="0" borderId="0" xfId="90" applyNumberFormat="1" applyFont="1" applyFill="1" applyBorder="1" applyAlignment="1">
      <alignment horizontal="right"/>
    </xf>
    <xf numFmtId="201" fontId="2" fillId="0" borderId="0" xfId="120" applyNumberFormat="1" applyFont="1" applyFill="1" applyBorder="1" applyAlignment="1">
      <alignment horizontal="right"/>
      <protection/>
    </xf>
    <xf numFmtId="209" fontId="2" fillId="0" borderId="0" xfId="120" applyNumberFormat="1" applyFont="1" applyFill="1" applyBorder="1" applyAlignment="1">
      <alignment horizontal="right"/>
      <protection/>
    </xf>
    <xf numFmtId="205" fontId="2" fillId="0" borderId="0" xfId="120" applyNumberFormat="1" applyFont="1" applyFill="1" applyAlignment="1">
      <alignment horizontal="right"/>
      <protection/>
    </xf>
    <xf numFmtId="205" fontId="2" fillId="0" borderId="0" xfId="120" applyNumberFormat="1" applyFont="1" applyFill="1" applyBorder="1" applyAlignment="1">
      <alignment horizontal="right"/>
      <protection/>
    </xf>
    <xf numFmtId="209" fontId="2" fillId="0" borderId="0" xfId="53" applyNumberFormat="1" applyFont="1" applyFill="1" applyBorder="1" applyAlignment="1">
      <alignment horizontal="right"/>
    </xf>
    <xf numFmtId="205" fontId="2" fillId="0" borderId="0" xfId="77" applyNumberFormat="1" applyFont="1" applyFill="1" applyAlignment="1">
      <alignment horizontal="right"/>
    </xf>
    <xf numFmtId="205" fontId="2" fillId="0" borderId="0" xfId="53" applyNumberFormat="1" applyFont="1" applyFill="1" applyAlignment="1">
      <alignment horizontal="right"/>
    </xf>
    <xf numFmtId="209" fontId="2" fillId="0" borderId="10" xfId="120" applyNumberFormat="1" applyFont="1" applyFill="1" applyBorder="1" applyAlignment="1">
      <alignment horizontal="right"/>
      <protection/>
    </xf>
    <xf numFmtId="205" fontId="2" fillId="0" borderId="10" xfId="120" applyNumberFormat="1" applyFont="1" applyFill="1" applyBorder="1" applyAlignment="1">
      <alignment horizontal="right"/>
      <protection/>
    </xf>
    <xf numFmtId="205" fontId="2" fillId="0" borderId="12" xfId="120" applyNumberFormat="1" applyFont="1" applyFill="1" applyBorder="1" applyAlignment="1">
      <alignment horizontal="right"/>
      <protection/>
    </xf>
    <xf numFmtId="205" fontId="2" fillId="0" borderId="12" xfId="51" applyNumberFormat="1" applyFont="1" applyFill="1" applyBorder="1" applyAlignment="1">
      <alignment horizontal="right"/>
    </xf>
    <xf numFmtId="205" fontId="2" fillId="0" borderId="0" xfId="51" applyNumberFormat="1" applyFont="1" applyFill="1" applyBorder="1" applyAlignment="1">
      <alignment horizontal="right"/>
    </xf>
    <xf numFmtId="209" fontId="2" fillId="0" borderId="0" xfId="133" applyNumberFormat="1" applyFont="1" applyFill="1" applyBorder="1" applyAlignment="1">
      <alignment horizontal="right"/>
      <protection/>
    </xf>
    <xf numFmtId="209" fontId="2" fillId="0" borderId="0" xfId="120" applyNumberFormat="1" applyFont="1" applyFill="1" applyAlignment="1">
      <alignment horizontal="right"/>
      <protection/>
    </xf>
    <xf numFmtId="205" fontId="2" fillId="0" borderId="0" xfId="133" applyNumberFormat="1" applyFont="1" applyFill="1" applyBorder="1" applyAlignment="1">
      <alignment horizontal="right"/>
      <protection/>
    </xf>
    <xf numFmtId="207" fontId="2" fillId="0" borderId="12" xfId="52" applyNumberFormat="1" applyFont="1" applyFill="1" applyBorder="1" applyAlignment="1">
      <alignment horizontal="right"/>
    </xf>
    <xf numFmtId="39" fontId="2" fillId="0" borderId="0" xfId="0" applyNumberFormat="1" applyFont="1" applyFill="1" applyAlignment="1">
      <alignment/>
    </xf>
    <xf numFmtId="171" fontId="2" fillId="0" borderId="0" xfId="42" applyFont="1" applyFill="1" applyBorder="1" applyAlignment="1" applyProtection="1" quotePrefix="1">
      <alignment horizontal="right"/>
      <protection/>
    </xf>
    <xf numFmtId="197" fontId="2" fillId="0" borderId="0" xfId="42" applyNumberFormat="1" applyFont="1" applyFill="1" applyBorder="1" applyAlignment="1" applyProtection="1" quotePrefix="1">
      <alignment horizontal="right"/>
      <protection/>
    </xf>
    <xf numFmtId="197" fontId="2" fillId="0" borderId="12" xfId="42" applyNumberFormat="1" applyFont="1" applyFill="1" applyBorder="1" applyAlignment="1" applyProtection="1" quotePrefix="1">
      <alignment horizontal="right"/>
      <protection/>
    </xf>
    <xf numFmtId="184" fontId="2" fillId="0" borderId="0" xfId="0" applyNumberFormat="1" applyFont="1" applyFill="1" applyAlignment="1">
      <alignment horizontal="right"/>
    </xf>
    <xf numFmtId="207" fontId="2" fillId="0" borderId="0" xfId="51" applyNumberFormat="1" applyFont="1" applyFill="1" applyBorder="1" applyAlignment="1" applyProtection="1" quotePrefix="1">
      <alignment horizontal="right"/>
      <protection/>
    </xf>
    <xf numFmtId="0" fontId="28" fillId="0" borderId="0" xfId="0" applyFont="1" applyFill="1" applyAlignment="1">
      <alignment/>
    </xf>
    <xf numFmtId="197" fontId="28" fillId="0" borderId="0" xfId="42" applyNumberFormat="1" applyFont="1" applyFill="1" applyBorder="1" applyAlignment="1">
      <alignment/>
    </xf>
    <xf numFmtId="197" fontId="28" fillId="0" borderId="12" xfId="42" applyNumberFormat="1" applyFont="1" applyFill="1" applyBorder="1" applyAlignment="1">
      <alignment/>
    </xf>
    <xf numFmtId="197" fontId="28" fillId="0" borderId="10" xfId="42" applyNumberFormat="1" applyFont="1" applyFill="1" applyBorder="1" applyAlignment="1">
      <alignment/>
    </xf>
    <xf numFmtId="197" fontId="28" fillId="0" borderId="11" xfId="42" applyNumberFormat="1" applyFont="1" applyFill="1" applyBorder="1" applyAlignment="1">
      <alignment/>
    </xf>
    <xf numFmtId="39" fontId="28" fillId="0" borderId="0" xfId="160" applyNumberFormat="1" applyFont="1" applyFill="1" applyAlignment="1">
      <alignment/>
      <protection/>
    </xf>
    <xf numFmtId="49" fontId="28" fillId="0" borderId="0" xfId="0" applyNumberFormat="1" applyFont="1" applyFill="1" applyAlignment="1" quotePrefix="1">
      <alignment horizontal="left"/>
    </xf>
    <xf numFmtId="0" fontId="28" fillId="0" borderId="0" xfId="0" applyFont="1" applyFill="1" applyAlignment="1" quotePrefix="1">
      <alignment horizontal="left"/>
    </xf>
    <xf numFmtId="188" fontId="8" fillId="0" borderId="0" xfId="142" applyNumberFormat="1" applyFont="1" applyFill="1" applyAlignment="1">
      <alignment horizontal="right"/>
      <protection/>
    </xf>
    <xf numFmtId="188" fontId="8" fillId="0" borderId="0" xfId="142" applyNumberFormat="1" applyFont="1" applyFill="1" applyBorder="1" applyAlignment="1" quotePrefix="1">
      <alignment horizontal="right"/>
      <protection/>
    </xf>
    <xf numFmtId="187" fontId="8" fillId="0" borderId="0" xfId="53" applyNumberFormat="1" applyFont="1" applyFill="1" applyBorder="1" applyAlignment="1" quotePrefix="1">
      <alignment horizontal="right"/>
    </xf>
    <xf numFmtId="38" fontId="8" fillId="0" borderId="0" xfId="99" applyNumberFormat="1" applyFont="1" applyFill="1" applyBorder="1" applyAlignment="1">
      <alignment horizontal="right"/>
    </xf>
    <xf numFmtId="40" fontId="3" fillId="0" borderId="0" xfId="160" applyNumberFormat="1" applyFont="1" applyFill="1" applyAlignment="1" applyProtection="1">
      <alignment horizontal="center"/>
      <protection/>
    </xf>
    <xf numFmtId="184" fontId="28" fillId="0" borderId="0" xfId="163" applyNumberFormat="1" applyFont="1" applyFill="1" applyAlignment="1" quotePrefix="1">
      <alignment horizontal="center"/>
      <protection/>
    </xf>
    <xf numFmtId="184" fontId="28" fillId="0" borderId="0" xfId="163" applyNumberFormat="1" applyFont="1" applyFill="1" applyAlignment="1">
      <alignment horizontal="center"/>
      <protection/>
    </xf>
    <xf numFmtId="39" fontId="28" fillId="0" borderId="0" xfId="160" applyNumberFormat="1" applyFont="1" applyFill="1" applyAlignment="1" quotePrefix="1">
      <alignment horizontal="center"/>
      <protection/>
    </xf>
    <xf numFmtId="39" fontId="28" fillId="0" borderId="0" xfId="160" applyNumberFormat="1" applyFont="1" applyFill="1" applyAlignment="1">
      <alignment horizontal="center"/>
      <protection/>
    </xf>
    <xf numFmtId="40" fontId="2" fillId="0" borderId="0" xfId="160" applyNumberFormat="1" applyFont="1" applyFill="1" applyAlignment="1" quotePrefix="1">
      <alignment horizontal="center"/>
      <protection/>
    </xf>
    <xf numFmtId="40" fontId="2" fillId="0" borderId="0" xfId="160" applyNumberFormat="1" applyFont="1" applyFill="1" applyAlignment="1">
      <alignment horizontal="center"/>
      <protection/>
    </xf>
    <xf numFmtId="40" fontId="2" fillId="0" borderId="0" xfId="0" applyNumberFormat="1" applyFont="1" applyFill="1" applyAlignment="1" quotePrefix="1">
      <alignment horizontal="center"/>
    </xf>
    <xf numFmtId="40" fontId="2" fillId="0" borderId="0" xfId="0" applyNumberFormat="1" applyFont="1" applyFill="1" applyAlignment="1">
      <alignment horizontal="center"/>
    </xf>
    <xf numFmtId="0" fontId="8" fillId="0" borderId="0" xfId="0" applyFont="1" applyFill="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xf>
    <xf numFmtId="0" fontId="8" fillId="0" borderId="13" xfId="0" applyFont="1" applyFill="1" applyBorder="1" applyAlignment="1">
      <alignment horizontal="center" vertical="center"/>
    </xf>
    <xf numFmtId="0" fontId="8" fillId="0" borderId="10" xfId="0" applyFont="1" applyFill="1" applyBorder="1" applyAlignment="1">
      <alignment horizontal="center"/>
    </xf>
    <xf numFmtId="186" fontId="18" fillId="0" borderId="10" xfId="144" applyNumberFormat="1" applyFont="1" applyFill="1" applyBorder="1" applyAlignment="1">
      <alignment horizontal="center"/>
      <protection/>
    </xf>
    <xf numFmtId="0" fontId="6" fillId="0" borderId="0" xfId="120" applyNumberFormat="1" applyFont="1" applyFill="1" applyAlignment="1" quotePrefix="1">
      <alignment horizontal="center"/>
      <protection/>
    </xf>
    <xf numFmtId="181" fontId="10" fillId="0" borderId="13" xfId="160" applyNumberFormat="1" applyFont="1" applyFill="1" applyBorder="1" applyAlignment="1" applyProtection="1">
      <alignment horizontal="center"/>
      <protection/>
    </xf>
    <xf numFmtId="40" fontId="6" fillId="0" borderId="0" xfId="120" applyNumberFormat="1" applyFont="1" applyFill="1" applyAlignment="1" quotePrefix="1">
      <alignment horizontal="center"/>
      <protection/>
    </xf>
    <xf numFmtId="182" fontId="2" fillId="0" borderId="0" xfId="160" applyNumberFormat="1" applyFont="1" applyFill="1" applyBorder="1" applyAlignment="1" applyProtection="1" quotePrefix="1">
      <alignment horizontal="center"/>
      <protection/>
    </xf>
    <xf numFmtId="39" fontId="2" fillId="0" borderId="0" xfId="0" applyNumberFormat="1" applyFont="1" applyFill="1" applyAlignment="1" quotePrefix="1">
      <alignment horizontal="center"/>
    </xf>
    <xf numFmtId="39" fontId="2" fillId="0" borderId="0" xfId="0" applyNumberFormat="1" applyFont="1" applyFill="1" applyAlignment="1">
      <alignment horizontal="center"/>
    </xf>
    <xf numFmtId="40" fontId="3" fillId="0" borderId="10" xfId="120" applyNumberFormat="1" applyFont="1" applyBorder="1" applyAlignment="1">
      <alignment horizontal="center"/>
      <protection/>
    </xf>
    <xf numFmtId="39" fontId="3" fillId="0" borderId="0" xfId="51" applyNumberFormat="1" applyFont="1" applyBorder="1" applyAlignment="1">
      <alignment horizontal="center"/>
    </xf>
    <xf numFmtId="40" fontId="2" fillId="0" borderId="0" xfId="120" applyNumberFormat="1" applyFont="1" applyAlignment="1" quotePrefix="1">
      <alignment horizontal="center"/>
      <protection/>
    </xf>
    <xf numFmtId="40" fontId="2" fillId="0" borderId="0" xfId="120" applyNumberFormat="1" applyFont="1" applyFill="1" applyAlignment="1" quotePrefix="1">
      <alignment horizontal="center"/>
      <protection/>
    </xf>
    <xf numFmtId="39" fontId="3" fillId="0" borderId="0" xfId="51" applyNumberFormat="1" applyFont="1" applyFill="1" applyBorder="1" applyAlignment="1">
      <alignment horizontal="center"/>
    </xf>
    <xf numFmtId="39" fontId="3" fillId="0" borderId="10" xfId="51" applyNumberFormat="1" applyFont="1" applyFill="1" applyBorder="1" applyAlignment="1">
      <alignment horizontal="center"/>
    </xf>
    <xf numFmtId="38" fontId="2" fillId="0" borderId="0" xfId="120" applyNumberFormat="1" applyFont="1" applyFill="1" applyAlignment="1">
      <alignment horizontal="center"/>
      <protection/>
    </xf>
    <xf numFmtId="40" fontId="2" fillId="0" borderId="0" xfId="0" applyNumberFormat="1" applyFont="1" applyAlignment="1" quotePrefix="1">
      <alignment horizontal="center"/>
    </xf>
  </cellXfs>
  <cellStyles count="1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0 4" xfId="47"/>
    <cellStyle name="Comma 10 5" xfId="48"/>
    <cellStyle name="Comma 11" xfId="49"/>
    <cellStyle name="Comma 12" xfId="50"/>
    <cellStyle name="Comma 12 2" xfId="51"/>
    <cellStyle name="Comma 13" xfId="52"/>
    <cellStyle name="Comma 13 2" xfId="53"/>
    <cellStyle name="Comma 13 3" xfId="54"/>
    <cellStyle name="Comma 13 4" xfId="55"/>
    <cellStyle name="Comma 13 5" xfId="56"/>
    <cellStyle name="Comma 14" xfId="57"/>
    <cellStyle name="Comma 14 2" xfId="58"/>
    <cellStyle name="Comma 14 3" xfId="59"/>
    <cellStyle name="Comma 14 4" xfId="60"/>
    <cellStyle name="Comma 15" xfId="61"/>
    <cellStyle name="Comma 15 2" xfId="62"/>
    <cellStyle name="Comma 15 3" xfId="63"/>
    <cellStyle name="Comma 15 4" xfId="64"/>
    <cellStyle name="Comma 16" xfId="65"/>
    <cellStyle name="Comma 17" xfId="66"/>
    <cellStyle name="Comma 18" xfId="67"/>
    <cellStyle name="Comma 18 2" xfId="68"/>
    <cellStyle name="Comma 19" xfId="69"/>
    <cellStyle name="Comma 19 2" xfId="70"/>
    <cellStyle name="Comma 2" xfId="71"/>
    <cellStyle name="Comma 2 2" xfId="72"/>
    <cellStyle name="Comma 2 3" xfId="73"/>
    <cellStyle name="Comma 21" xfId="74"/>
    <cellStyle name="Comma 3" xfId="75"/>
    <cellStyle name="Comma 3 2" xfId="76"/>
    <cellStyle name="Comma 3 3" xfId="77"/>
    <cellStyle name="Comma 4" xfId="78"/>
    <cellStyle name="Comma 4 2" xfId="79"/>
    <cellStyle name="Comma 4 2 2" xfId="80"/>
    <cellStyle name="Comma 4 2 3" xfId="81"/>
    <cellStyle name="Comma 4 2 4" xfId="82"/>
    <cellStyle name="Comma 4 2 5" xfId="83"/>
    <cellStyle name="Comma 4 3" xfId="84"/>
    <cellStyle name="Comma 4 4" xfId="85"/>
    <cellStyle name="Comma 4 5" xfId="86"/>
    <cellStyle name="Comma 5" xfId="87"/>
    <cellStyle name="Comma 5 2" xfId="88"/>
    <cellStyle name="Comma 6" xfId="89"/>
    <cellStyle name="Comma 7" xfId="90"/>
    <cellStyle name="Comma 8" xfId="91"/>
    <cellStyle name="Comma 8 2" xfId="92"/>
    <cellStyle name="Comma 8 3" xfId="93"/>
    <cellStyle name="Comma 8 4" xfId="94"/>
    <cellStyle name="Comma 8 5" xfId="95"/>
    <cellStyle name="Comma 9" xfId="96"/>
    <cellStyle name="Comma_Book1 2" xfId="97"/>
    <cellStyle name="Comma_Book1 2 2 2 2" xfId="98"/>
    <cellStyle name="Comma_SPI-Dec'49t-3 2 2" xfId="99"/>
    <cellStyle name="Currency" xfId="100"/>
    <cellStyle name="Currency [0]" xfId="101"/>
    <cellStyle name="Currency [0] 2" xfId="102"/>
    <cellStyle name="Currency [0] 2 2" xfId="103"/>
    <cellStyle name="Currency [0] 2 3" xfId="104"/>
    <cellStyle name="Currency [0] 2 4" xfId="105"/>
    <cellStyle name="Currency [0] 3" xfId="106"/>
    <cellStyle name="Currency [0] 4" xfId="107"/>
    <cellStyle name="Explanatory Text" xfId="108"/>
    <cellStyle name="Followed Hyperlink" xfId="109"/>
    <cellStyle name="Good" xfId="110"/>
    <cellStyle name="Heading 1" xfId="111"/>
    <cellStyle name="Heading 2" xfId="112"/>
    <cellStyle name="Heading 3" xfId="113"/>
    <cellStyle name="Heading 4" xfId="114"/>
    <cellStyle name="Hyperlink" xfId="115"/>
    <cellStyle name="Input" xfId="116"/>
    <cellStyle name="Linked Cell" xfId="117"/>
    <cellStyle name="Neutral" xfId="118"/>
    <cellStyle name="Normal 2" xfId="119"/>
    <cellStyle name="Normal 2 2" xfId="120"/>
    <cellStyle name="Normal 2 3" xfId="121"/>
    <cellStyle name="Normal 3" xfId="122"/>
    <cellStyle name="Normal 3 2" xfId="123"/>
    <cellStyle name="Normal 3 2 2" xfId="124"/>
    <cellStyle name="Normal 3 2 3" xfId="125"/>
    <cellStyle name="Normal 3 2 4" xfId="126"/>
    <cellStyle name="Normal 3 2 5" xfId="127"/>
    <cellStyle name="Normal 3 2_SPI-Dec'50t-3" xfId="128"/>
    <cellStyle name="Normal 3 3" xfId="129"/>
    <cellStyle name="Normal 3 4" xfId="130"/>
    <cellStyle name="Normal 3 5" xfId="131"/>
    <cellStyle name="Normal 3_SPI-Dec'50t-3" xfId="132"/>
    <cellStyle name="Normal 4" xfId="133"/>
    <cellStyle name="Normal 5" xfId="134"/>
    <cellStyle name="Normal 5 2" xfId="135"/>
    <cellStyle name="Normal 5 3" xfId="136"/>
    <cellStyle name="Normal 5 4" xfId="137"/>
    <cellStyle name="Normal 5 5" xfId="138"/>
    <cellStyle name="Normal 6" xfId="139"/>
    <cellStyle name="Normal_Book1 2 2" xfId="140"/>
    <cellStyle name="Normal_C779A0245" xfId="141"/>
    <cellStyle name="Normal_SPI-Dec'49t-3 2 2" xfId="142"/>
    <cellStyle name="Normal_SPI-Dec'49t-3 2_Book3 2 2" xfId="143"/>
    <cellStyle name="Normal_SPI-Dec'49t-3 2_SPI_Jun_51t-3_Edit" xfId="144"/>
    <cellStyle name="Normal_SPI-Mar'48t-3 2" xfId="145"/>
    <cellStyle name="Note" xfId="146"/>
    <cellStyle name="Output" xfId="147"/>
    <cellStyle name="Percent" xfId="148"/>
    <cellStyle name="Percent 2" xfId="149"/>
    <cellStyle name="Title" xfId="150"/>
    <cellStyle name="Total" xfId="151"/>
    <cellStyle name="Warning Text" xfId="152"/>
    <cellStyle name="เครื่องหมายจุลภาค 2" xfId="153"/>
    <cellStyle name="เครื่องหมายจุลภาค 2 2" xfId="154"/>
    <cellStyle name="เครื่องหมายจุลภาค 3" xfId="155"/>
    <cellStyle name="เครื่องหมายจุลภาค 4" xfId="156"/>
    <cellStyle name="เครื่องหมายจุลภาค_Note new STD" xfId="157"/>
    <cellStyle name="เครื่องหมายจุลภาค_Note new STD 2" xfId="158"/>
    <cellStyle name="ปกติ 2 2" xfId="159"/>
    <cellStyle name="ปกติ_Sheet1" xfId="160"/>
    <cellStyle name="ปกติ_Sheet1_Note new STD" xfId="161"/>
    <cellStyle name="ปกติ_SPC-Dec'50-T3" xfId="162"/>
    <cellStyle name="ปกติ_SPC-Dec'50-T3_Note new STD"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146</xdr:row>
      <xdr:rowOff>304800</xdr:rowOff>
    </xdr:from>
    <xdr:to>
      <xdr:col>8</xdr:col>
      <xdr:colOff>171450</xdr:colOff>
      <xdr:row>149</xdr:row>
      <xdr:rowOff>304800</xdr:rowOff>
    </xdr:to>
    <xdr:sp>
      <xdr:nvSpPr>
        <xdr:cNvPr id="1" name="วงเล็บปีกกาขวา 1"/>
        <xdr:cNvSpPr>
          <a:spLocks/>
        </xdr:cNvSpPr>
      </xdr:nvSpPr>
      <xdr:spPr>
        <a:xfrm>
          <a:off x="4953000" y="44605575"/>
          <a:ext cx="238125" cy="9144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19050</xdr:colOff>
      <xdr:row>154</xdr:row>
      <xdr:rowOff>0</xdr:rowOff>
    </xdr:from>
    <xdr:to>
      <xdr:col>8</xdr:col>
      <xdr:colOff>161925</xdr:colOff>
      <xdr:row>156</xdr:row>
      <xdr:rowOff>0</xdr:rowOff>
    </xdr:to>
    <xdr:sp>
      <xdr:nvSpPr>
        <xdr:cNvPr id="2" name="วงเล็บปีกกาขวา 2"/>
        <xdr:cNvSpPr>
          <a:spLocks/>
        </xdr:cNvSpPr>
      </xdr:nvSpPr>
      <xdr:spPr>
        <a:xfrm>
          <a:off x="4953000" y="46739175"/>
          <a:ext cx="228600" cy="6096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6</xdr:col>
      <xdr:colOff>1143000</xdr:colOff>
      <xdr:row>188</xdr:row>
      <xdr:rowOff>19050</xdr:rowOff>
    </xdr:from>
    <xdr:to>
      <xdr:col>8</xdr:col>
      <xdr:colOff>114300</xdr:colOff>
      <xdr:row>191</xdr:row>
      <xdr:rowOff>0</xdr:rowOff>
    </xdr:to>
    <xdr:sp>
      <xdr:nvSpPr>
        <xdr:cNvPr id="3" name="วงเล็บปีกกาขวา 1"/>
        <xdr:cNvSpPr>
          <a:spLocks/>
        </xdr:cNvSpPr>
      </xdr:nvSpPr>
      <xdr:spPr>
        <a:xfrm>
          <a:off x="4886325" y="57883425"/>
          <a:ext cx="247650" cy="10382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6</xdr:col>
      <xdr:colOff>1171575</xdr:colOff>
      <xdr:row>195</xdr:row>
      <xdr:rowOff>0</xdr:rowOff>
    </xdr:from>
    <xdr:to>
      <xdr:col>8</xdr:col>
      <xdr:colOff>123825</xdr:colOff>
      <xdr:row>197</xdr:row>
      <xdr:rowOff>0</xdr:rowOff>
    </xdr:to>
    <xdr:sp>
      <xdr:nvSpPr>
        <xdr:cNvPr id="4" name="วงเล็บปีกกาขวา 2"/>
        <xdr:cNvSpPr>
          <a:spLocks/>
        </xdr:cNvSpPr>
      </xdr:nvSpPr>
      <xdr:spPr>
        <a:xfrm>
          <a:off x="4914900" y="60331350"/>
          <a:ext cx="228600" cy="7048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02"/>
  <sheetViews>
    <sheetView tabSelected="1" zoomScaleSheetLayoutView="100" zoomScalePageLayoutView="0" workbookViewId="0" topLeftCell="A1">
      <selection activeCell="A1" sqref="A1:J1"/>
    </sheetView>
  </sheetViews>
  <sheetFormatPr defaultColWidth="9.140625" defaultRowHeight="25.5" customHeight="1"/>
  <cols>
    <col min="1" max="3" width="9.140625" style="241" customWidth="1"/>
    <col min="4" max="4" width="6.57421875" style="293" customWidth="1"/>
    <col min="5" max="5" width="29.140625" style="241" customWidth="1"/>
    <col min="6" max="6" width="17.7109375" style="241" customWidth="1"/>
    <col min="7" max="7" width="2.00390625" style="241" customWidth="1"/>
    <col min="8" max="8" width="17.7109375" style="241" customWidth="1"/>
    <col min="9" max="9" width="2.00390625" style="241" customWidth="1"/>
    <col min="10" max="10" width="17.7109375" style="241" customWidth="1"/>
    <col min="11" max="11" width="3.140625" style="241" customWidth="1"/>
    <col min="12" max="12" width="2.28125" style="241" customWidth="1"/>
    <col min="13" max="16384" width="9.140625" style="241" customWidth="1"/>
  </cols>
  <sheetData>
    <row r="1" spans="1:12" s="409" customFormat="1" ht="27.75" customHeight="1">
      <c r="A1" s="779" t="s">
        <v>667</v>
      </c>
      <c r="B1" s="779"/>
      <c r="C1" s="779"/>
      <c r="D1" s="779"/>
      <c r="E1" s="779"/>
      <c r="F1" s="779"/>
      <c r="G1" s="779"/>
      <c r="H1" s="779"/>
      <c r="I1" s="779"/>
      <c r="J1" s="779"/>
      <c r="K1" s="553"/>
      <c r="L1" s="553"/>
    </row>
    <row r="2" spans="1:12" s="409" customFormat="1" ht="27.75" customHeight="1">
      <c r="A2" s="779" t="s">
        <v>668</v>
      </c>
      <c r="B2" s="779"/>
      <c r="C2" s="779"/>
      <c r="D2" s="779"/>
      <c r="E2" s="779"/>
      <c r="F2" s="779"/>
      <c r="G2" s="779"/>
      <c r="H2" s="779"/>
      <c r="I2" s="779"/>
      <c r="J2" s="779"/>
      <c r="K2" s="553"/>
      <c r="L2" s="553"/>
    </row>
    <row r="3" spans="1:12" s="409" customFormat="1" ht="27.75" customHeight="1">
      <c r="A3" s="779" t="s">
        <v>17</v>
      </c>
      <c r="B3" s="779"/>
      <c r="C3" s="779"/>
      <c r="D3" s="779"/>
      <c r="E3" s="779"/>
      <c r="F3" s="779"/>
      <c r="G3" s="779"/>
      <c r="H3" s="779"/>
      <c r="I3" s="779"/>
      <c r="J3" s="779"/>
      <c r="K3" s="550"/>
      <c r="L3" s="550"/>
    </row>
    <row r="4" spans="1:12" s="409" customFormat="1" ht="27.75" customHeight="1">
      <c r="A4" s="779" t="s">
        <v>190</v>
      </c>
      <c r="B4" s="779"/>
      <c r="C4" s="779"/>
      <c r="D4" s="779"/>
      <c r="E4" s="779"/>
      <c r="F4" s="779"/>
      <c r="G4" s="779"/>
      <c r="H4" s="779"/>
      <c r="I4" s="779"/>
      <c r="J4" s="779"/>
      <c r="K4" s="550"/>
      <c r="L4" s="550"/>
    </row>
    <row r="5" spans="1:10" ht="27.75" customHeight="1">
      <c r="A5" s="779"/>
      <c r="B5" s="779"/>
      <c r="C5" s="779"/>
      <c r="D5" s="779"/>
      <c r="E5" s="779"/>
      <c r="F5" s="779"/>
      <c r="G5" s="779"/>
      <c r="H5" s="779"/>
      <c r="I5" s="779"/>
      <c r="J5" s="779"/>
    </row>
    <row r="6" spans="1:5" s="295" customFormat="1" ht="28.5" customHeight="1">
      <c r="A6" s="554" t="s">
        <v>850</v>
      </c>
      <c r="B6" s="292"/>
      <c r="C6" s="293"/>
      <c r="D6" s="294"/>
      <c r="E6" s="294"/>
    </row>
    <row r="7" spans="1:5" s="295" customFormat="1" ht="28.5" customHeight="1">
      <c r="A7" s="323" t="s">
        <v>444</v>
      </c>
      <c r="B7" s="292"/>
      <c r="C7" s="293"/>
      <c r="D7" s="294"/>
      <c r="E7" s="294"/>
    </row>
    <row r="8" spans="1:5" s="295" customFormat="1" ht="28.5" customHeight="1">
      <c r="A8" s="292" t="s">
        <v>540</v>
      </c>
      <c r="B8" s="292"/>
      <c r="C8" s="293"/>
      <c r="D8" s="294"/>
      <c r="E8" s="294"/>
    </row>
    <row r="9" spans="2:5" s="295" customFormat="1" ht="28.5" customHeight="1">
      <c r="B9" s="292" t="s">
        <v>442</v>
      </c>
      <c r="C9" s="293"/>
      <c r="D9" s="294"/>
      <c r="E9" s="294"/>
    </row>
    <row r="10" spans="2:5" s="295" customFormat="1" ht="28.5" customHeight="1">
      <c r="B10" s="292" t="s">
        <v>491</v>
      </c>
      <c r="C10" s="293"/>
      <c r="D10" s="294"/>
      <c r="E10" s="294"/>
    </row>
    <row r="11" spans="2:5" s="295" customFormat="1" ht="28.5" customHeight="1">
      <c r="B11" s="292" t="s">
        <v>443</v>
      </c>
      <c r="C11" s="293"/>
      <c r="D11" s="294"/>
      <c r="E11" s="294"/>
    </row>
    <row r="12" spans="2:5" s="295" customFormat="1" ht="28.5" customHeight="1">
      <c r="B12" s="292" t="s">
        <v>492</v>
      </c>
      <c r="C12" s="293"/>
      <c r="D12" s="294"/>
      <c r="E12" s="294"/>
    </row>
    <row r="13" spans="2:5" s="295" customFormat="1" ht="28.5" customHeight="1">
      <c r="B13" s="292" t="s">
        <v>493</v>
      </c>
      <c r="C13" s="293"/>
      <c r="D13" s="294"/>
      <c r="E13" s="294"/>
    </row>
    <row r="14" spans="1:5" s="295" customFormat="1" ht="28.5" customHeight="1">
      <c r="A14" s="323" t="s">
        <v>352</v>
      </c>
      <c r="B14" s="292"/>
      <c r="C14" s="293"/>
      <c r="D14" s="294"/>
      <c r="E14" s="294"/>
    </row>
    <row r="15" spans="1:5" s="295" customFormat="1" ht="28.5" customHeight="1">
      <c r="A15" s="323" t="s">
        <v>353</v>
      </c>
      <c r="B15" s="292"/>
      <c r="C15" s="293"/>
      <c r="D15" s="294"/>
      <c r="E15" s="294"/>
    </row>
    <row r="16" spans="1:7" s="295" customFormat="1" ht="28.5" customHeight="1">
      <c r="A16" s="321"/>
      <c r="B16" s="321"/>
      <c r="C16" s="321"/>
      <c r="D16" s="321"/>
      <c r="E16" s="321"/>
      <c r="F16" s="321"/>
      <c r="G16" s="321"/>
    </row>
    <row r="17" spans="1:9" s="121" customFormat="1" ht="28.5" customHeight="1">
      <c r="A17" s="120" t="s">
        <v>331</v>
      </c>
      <c r="B17" s="120"/>
      <c r="C17" s="296"/>
      <c r="D17" s="296"/>
      <c r="E17" s="296"/>
      <c r="F17" s="296"/>
      <c r="G17" s="296"/>
      <c r="H17" s="296"/>
      <c r="I17" s="296"/>
    </row>
    <row r="18" spans="1:9" s="121" customFormat="1" ht="28.5" customHeight="1">
      <c r="A18" s="319" t="s">
        <v>332</v>
      </c>
      <c r="B18" s="320"/>
      <c r="C18" s="296"/>
      <c r="D18" s="296"/>
      <c r="E18" s="296"/>
      <c r="F18" s="296"/>
      <c r="G18" s="296"/>
      <c r="H18" s="296"/>
      <c r="I18" s="296"/>
    </row>
    <row r="19" s="25" customFormat="1" ht="28.5" customHeight="1">
      <c r="A19" s="25" t="s">
        <v>333</v>
      </c>
    </row>
    <row r="20" s="25" customFormat="1" ht="28.5" customHeight="1">
      <c r="A20" s="25" t="s">
        <v>334</v>
      </c>
    </row>
    <row r="21" s="25" customFormat="1" ht="28.5" customHeight="1">
      <c r="A21" s="25" t="s">
        <v>335</v>
      </c>
    </row>
    <row r="22" spans="1:5" s="618" customFormat="1" ht="28.5" customHeight="1">
      <c r="A22" s="617" t="s">
        <v>197</v>
      </c>
      <c r="C22" s="616"/>
      <c r="D22" s="616"/>
      <c r="E22" s="616"/>
    </row>
    <row r="23" spans="1:5" s="618" customFormat="1" ht="28.5" customHeight="1">
      <c r="A23" s="616" t="s">
        <v>192</v>
      </c>
      <c r="B23" s="616"/>
      <c r="C23" s="616"/>
      <c r="D23" s="616"/>
      <c r="E23" s="616"/>
    </row>
    <row r="24" spans="1:5" s="618" customFormat="1" ht="28.5" customHeight="1">
      <c r="A24" s="616" t="s">
        <v>195</v>
      </c>
      <c r="B24" s="616"/>
      <c r="C24" s="616"/>
      <c r="D24" s="616"/>
      <c r="E24" s="616"/>
    </row>
    <row r="25" spans="1:5" s="618" customFormat="1" ht="28.5" customHeight="1">
      <c r="A25" s="616" t="s">
        <v>196</v>
      </c>
      <c r="B25" s="616"/>
      <c r="C25" s="616"/>
      <c r="D25" s="616"/>
      <c r="E25" s="616"/>
    </row>
    <row r="26" spans="1:5" s="618" customFormat="1" ht="28.5" customHeight="1">
      <c r="A26" s="616" t="s">
        <v>194</v>
      </c>
      <c r="B26" s="616"/>
      <c r="C26" s="616"/>
      <c r="D26" s="616"/>
      <c r="E26" s="616"/>
    </row>
    <row r="27" spans="1:5" s="618" customFormat="1" ht="25.5" customHeight="1">
      <c r="A27" s="616" t="s">
        <v>193</v>
      </c>
      <c r="B27" s="616"/>
      <c r="C27" s="616"/>
      <c r="D27" s="616"/>
      <c r="E27" s="616"/>
    </row>
    <row r="28" spans="1:4" s="445" customFormat="1" ht="27.75" customHeight="1">
      <c r="A28" s="555"/>
      <c r="C28" s="446"/>
      <c r="D28" s="446"/>
    </row>
    <row r="29" spans="1:4" s="445" customFormat="1" ht="27.75" customHeight="1">
      <c r="A29" s="555"/>
      <c r="C29" s="446"/>
      <c r="D29" s="446"/>
    </row>
    <row r="30" spans="1:4" s="445" customFormat="1" ht="27.75" customHeight="1">
      <c r="A30" s="555"/>
      <c r="C30" s="446"/>
      <c r="D30" s="446"/>
    </row>
    <row r="31" spans="1:4" s="445" customFormat="1" ht="27.75" customHeight="1">
      <c r="A31" s="555"/>
      <c r="C31" s="446"/>
      <c r="D31" s="446"/>
    </row>
    <row r="32" spans="1:11" s="295" customFormat="1" ht="22.5" customHeight="1">
      <c r="A32" s="784" t="s">
        <v>912</v>
      </c>
      <c r="B32" s="785"/>
      <c r="C32" s="785"/>
      <c r="D32" s="785"/>
      <c r="E32" s="785"/>
      <c r="F32" s="785"/>
      <c r="G32" s="785"/>
      <c r="H32" s="785"/>
      <c r="I32" s="785"/>
      <c r="J32" s="785"/>
      <c r="K32" s="556"/>
    </row>
    <row r="33" spans="1:5" s="295" customFormat="1" ht="22.5" customHeight="1">
      <c r="A33" s="323"/>
      <c r="B33" s="323"/>
      <c r="C33" s="293"/>
      <c r="D33" s="294"/>
      <c r="E33" s="294"/>
    </row>
    <row r="34" spans="1:5" s="295" customFormat="1" ht="21.75" customHeight="1">
      <c r="A34" s="120" t="s">
        <v>336</v>
      </c>
      <c r="B34" s="323"/>
      <c r="C34" s="293"/>
      <c r="D34" s="294"/>
      <c r="E34" s="294"/>
    </row>
    <row r="35" spans="1:4" s="445" customFormat="1" ht="21.75" customHeight="1">
      <c r="A35" s="319" t="s">
        <v>191</v>
      </c>
      <c r="C35" s="446"/>
      <c r="D35" s="446"/>
    </row>
    <row r="36" spans="1:10" s="25" customFormat="1" ht="21.75" customHeight="1">
      <c r="A36" s="25" t="s">
        <v>199</v>
      </c>
      <c r="F36" s="304"/>
      <c r="G36" s="304"/>
      <c r="H36" s="305"/>
      <c r="J36" s="305"/>
    </row>
    <row r="37" spans="1:10" s="25" customFormat="1" ht="21.75" customHeight="1">
      <c r="A37" s="25" t="s">
        <v>198</v>
      </c>
      <c r="B37" s="122"/>
      <c r="F37" s="304"/>
      <c r="G37" s="304"/>
      <c r="H37" s="305"/>
      <c r="J37" s="305"/>
    </row>
    <row r="38" spans="2:10" s="25" customFormat="1" ht="21.75" customHeight="1">
      <c r="B38" s="122"/>
      <c r="F38" s="304"/>
      <c r="G38" s="304"/>
      <c r="H38" s="305"/>
      <c r="J38" s="305"/>
    </row>
    <row r="39" spans="2:7" s="297" customFormat="1" ht="21.75" customHeight="1">
      <c r="B39" s="619" t="s">
        <v>182</v>
      </c>
      <c r="C39" s="122"/>
      <c r="D39" s="122"/>
      <c r="E39" s="122"/>
      <c r="G39" s="298" t="s">
        <v>901</v>
      </c>
    </row>
    <row r="40" spans="2:10" s="297" customFormat="1" ht="21.75" customHeight="1">
      <c r="B40" s="122" t="s">
        <v>183</v>
      </c>
      <c r="C40" s="122"/>
      <c r="D40" s="122"/>
      <c r="E40" s="122"/>
      <c r="F40" s="122" t="s">
        <v>902</v>
      </c>
      <c r="G40" s="122"/>
      <c r="J40" s="300"/>
    </row>
    <row r="41" spans="2:10" s="297" customFormat="1" ht="21.75" customHeight="1">
      <c r="B41" s="122" t="s">
        <v>184</v>
      </c>
      <c r="C41" s="122"/>
      <c r="D41" s="122"/>
      <c r="F41" s="299" t="s">
        <v>903</v>
      </c>
      <c r="G41" s="299"/>
      <c r="J41" s="300"/>
    </row>
    <row r="42" spans="2:10" s="297" customFormat="1" ht="21.75" customHeight="1">
      <c r="B42" s="122"/>
      <c r="C42" s="122"/>
      <c r="D42" s="122"/>
      <c r="F42" s="299" t="s">
        <v>914</v>
      </c>
      <c r="G42" s="299"/>
      <c r="J42" s="300"/>
    </row>
    <row r="43" spans="2:10" s="297" customFormat="1" ht="21.75" customHeight="1">
      <c r="B43" s="122" t="s">
        <v>185</v>
      </c>
      <c r="C43" s="301"/>
      <c r="D43" s="301"/>
      <c r="F43" s="299" t="s">
        <v>904</v>
      </c>
      <c r="G43" s="299"/>
      <c r="J43" s="300"/>
    </row>
    <row r="44" spans="2:10" s="297" customFormat="1" ht="21.75" customHeight="1">
      <c r="B44" s="619" t="s">
        <v>157</v>
      </c>
      <c r="C44" s="301"/>
      <c r="D44" s="301"/>
      <c r="F44" s="299"/>
      <c r="G44" s="299"/>
      <c r="J44" s="300"/>
    </row>
    <row r="45" spans="2:10" s="297" customFormat="1" ht="21.75" customHeight="1">
      <c r="B45" s="122" t="s">
        <v>186</v>
      </c>
      <c r="C45" s="301"/>
      <c r="D45" s="301"/>
      <c r="F45" s="299" t="s">
        <v>337</v>
      </c>
      <c r="G45" s="299"/>
      <c r="J45" s="300"/>
    </row>
    <row r="46" spans="2:10" s="297" customFormat="1" ht="21.75" customHeight="1">
      <c r="B46" s="615" t="s">
        <v>200</v>
      </c>
      <c r="C46" s="301"/>
      <c r="D46" s="301"/>
      <c r="F46" s="299"/>
      <c r="G46" s="299"/>
      <c r="J46" s="300"/>
    </row>
    <row r="47" spans="2:10" s="297" customFormat="1" ht="21.75" customHeight="1">
      <c r="B47" s="122" t="s">
        <v>187</v>
      </c>
      <c r="C47" s="301"/>
      <c r="D47" s="301"/>
      <c r="F47" s="299" t="s">
        <v>905</v>
      </c>
      <c r="G47" s="299"/>
      <c r="J47" s="300"/>
    </row>
    <row r="48" spans="2:10" s="297" customFormat="1" ht="21.75" customHeight="1">
      <c r="B48" s="122"/>
      <c r="C48" s="301"/>
      <c r="D48" s="301"/>
      <c r="F48" s="299" t="s">
        <v>915</v>
      </c>
      <c r="G48" s="299"/>
      <c r="J48" s="300"/>
    </row>
    <row r="49" spans="2:10" s="297" customFormat="1" ht="21.75" customHeight="1">
      <c r="B49" s="122" t="s">
        <v>188</v>
      </c>
      <c r="C49" s="301"/>
      <c r="D49" s="301"/>
      <c r="F49" s="299" t="s">
        <v>906</v>
      </c>
      <c r="G49" s="299"/>
      <c r="J49" s="300"/>
    </row>
    <row r="50" spans="2:7" s="25" customFormat="1" ht="21.75" customHeight="1">
      <c r="B50" s="122" t="s">
        <v>189</v>
      </c>
      <c r="C50" s="302"/>
      <c r="D50" s="302"/>
      <c r="F50" s="299" t="s">
        <v>907</v>
      </c>
      <c r="G50" s="299"/>
    </row>
    <row r="51" spans="1:7" s="25" customFormat="1" ht="21.75" customHeight="1">
      <c r="A51" s="303"/>
      <c r="F51" s="299" t="s">
        <v>913</v>
      </c>
      <c r="G51" s="299"/>
    </row>
    <row r="52" spans="2:10" s="25" customFormat="1" ht="21.75" customHeight="1">
      <c r="B52" s="25" t="s">
        <v>201</v>
      </c>
      <c r="F52" s="304" t="s">
        <v>202</v>
      </c>
      <c r="G52" s="304"/>
      <c r="H52" s="305"/>
      <c r="J52" s="305"/>
    </row>
    <row r="53" spans="1:10" s="632" customFormat="1" ht="24.75" customHeight="1">
      <c r="A53" s="631" t="s">
        <v>279</v>
      </c>
      <c r="B53" s="638"/>
      <c r="C53" s="633"/>
      <c r="D53" s="634"/>
      <c r="E53" s="633"/>
      <c r="F53" s="639"/>
      <c r="G53" s="633"/>
      <c r="H53" s="638"/>
      <c r="I53" s="635"/>
      <c r="J53" s="638"/>
    </row>
    <row r="54" spans="1:10" s="632" customFormat="1" ht="24.75" customHeight="1">
      <c r="A54" s="631" t="s">
        <v>280</v>
      </c>
      <c r="B54" s="638"/>
      <c r="C54" s="633"/>
      <c r="D54" s="634"/>
      <c r="E54" s="633"/>
      <c r="F54" s="639"/>
      <c r="G54" s="633"/>
      <c r="H54" s="638"/>
      <c r="I54" s="635"/>
      <c r="J54" s="638"/>
    </row>
    <row r="55" spans="1:10" s="501" customFormat="1" ht="25.5" customHeight="1">
      <c r="A55" s="773" t="s">
        <v>115</v>
      </c>
      <c r="F55" s="502"/>
      <c r="H55" s="502"/>
      <c r="J55" s="503"/>
    </row>
    <row r="56" spans="2:10" s="631" customFormat="1" ht="24.75" customHeight="1">
      <c r="B56" s="631" t="s">
        <v>281</v>
      </c>
      <c r="C56" s="633"/>
      <c r="D56" s="634"/>
      <c r="E56" s="633"/>
      <c r="F56" s="632"/>
      <c r="G56" s="633"/>
      <c r="H56" s="632"/>
      <c r="I56" s="635"/>
      <c r="J56" s="632"/>
    </row>
    <row r="57" spans="1:10" s="631" customFormat="1" ht="24.75" customHeight="1">
      <c r="A57" s="631" t="s">
        <v>282</v>
      </c>
      <c r="B57" s="632"/>
      <c r="C57" s="633"/>
      <c r="D57" s="634"/>
      <c r="E57" s="633"/>
      <c r="F57" s="632"/>
      <c r="G57" s="633"/>
      <c r="H57" s="632"/>
      <c r="I57" s="635"/>
      <c r="J57" s="632"/>
    </row>
    <row r="58" spans="1:10" s="501" customFormat="1" ht="25.5" customHeight="1">
      <c r="A58" s="504"/>
      <c r="F58" s="502"/>
      <c r="H58" s="502"/>
      <c r="J58" s="503"/>
    </row>
    <row r="59" spans="1:9" s="501" customFormat="1" ht="24.75" customHeight="1">
      <c r="A59" s="505"/>
      <c r="B59" s="320"/>
      <c r="C59" s="320"/>
      <c r="D59" s="320"/>
      <c r="E59" s="626" t="s">
        <v>901</v>
      </c>
      <c r="F59" s="320"/>
      <c r="H59" s="636" t="s">
        <v>179</v>
      </c>
      <c r="I59" s="320"/>
    </row>
    <row r="60" spans="1:9" s="501" customFormat="1" ht="24.75" customHeight="1">
      <c r="A60" s="505"/>
      <c r="B60" s="619" t="s">
        <v>157</v>
      </c>
      <c r="C60" s="320"/>
      <c r="D60" s="320"/>
      <c r="E60" s="320"/>
      <c r="F60" s="320"/>
      <c r="G60" s="506"/>
      <c r="H60" s="637"/>
      <c r="I60" s="320"/>
    </row>
    <row r="61" spans="1:9" s="501" customFormat="1" ht="24.75" customHeight="1">
      <c r="A61" s="505"/>
      <c r="B61" s="625" t="s">
        <v>175</v>
      </c>
      <c r="C61" s="320"/>
      <c r="D61" s="320"/>
      <c r="E61" s="624" t="s">
        <v>176</v>
      </c>
      <c r="F61" s="320"/>
      <c r="G61" s="506"/>
      <c r="H61" s="637" t="s">
        <v>180</v>
      </c>
      <c r="I61" s="320"/>
    </row>
    <row r="62" spans="1:9" s="501" customFormat="1" ht="24.75" customHeight="1">
      <c r="A62" s="504"/>
      <c r="B62" s="620" t="s">
        <v>158</v>
      </c>
      <c r="C62" s="320"/>
      <c r="D62" s="320"/>
      <c r="E62" s="320"/>
      <c r="F62" s="320"/>
      <c r="G62" s="320"/>
      <c r="H62" s="121"/>
      <c r="I62" s="320"/>
    </row>
    <row r="63" spans="1:9" s="501" customFormat="1" ht="24.75" customHeight="1">
      <c r="A63" s="504"/>
      <c r="B63" s="622" t="s">
        <v>177</v>
      </c>
      <c r="C63" s="320"/>
      <c r="D63" s="320"/>
      <c r="E63" s="624" t="s">
        <v>178</v>
      </c>
      <c r="F63" s="320"/>
      <c r="G63" s="320"/>
      <c r="H63" s="637" t="s">
        <v>181</v>
      </c>
      <c r="I63" s="320"/>
    </row>
    <row r="64" spans="1:9" s="501" customFormat="1" ht="24.75" customHeight="1">
      <c r="A64" s="504"/>
      <c r="B64" s="621" t="s">
        <v>159</v>
      </c>
      <c r="C64" s="320"/>
      <c r="D64" s="320"/>
      <c r="E64" s="320"/>
      <c r="F64" s="320"/>
      <c r="G64" s="320"/>
      <c r="H64" s="121"/>
      <c r="I64" s="320"/>
    </row>
    <row r="65" spans="1:9" s="501" customFormat="1" ht="24.75" customHeight="1">
      <c r="A65" s="504"/>
      <c r="B65" s="622" t="s">
        <v>163</v>
      </c>
      <c r="C65" s="320"/>
      <c r="D65" s="320"/>
      <c r="E65" s="558" t="s">
        <v>164</v>
      </c>
      <c r="F65" s="320"/>
      <c r="G65" s="320"/>
      <c r="H65" s="637" t="s">
        <v>181</v>
      </c>
      <c r="I65" s="320"/>
    </row>
    <row r="66" spans="1:9" s="501" customFormat="1" ht="24.75" customHeight="1">
      <c r="A66" s="504"/>
      <c r="B66" s="558"/>
      <c r="C66" s="320"/>
      <c r="D66" s="320"/>
      <c r="E66" s="320" t="s">
        <v>165</v>
      </c>
      <c r="F66" s="320"/>
      <c r="G66" s="320"/>
      <c r="H66" s="121"/>
      <c r="I66" s="320"/>
    </row>
    <row r="67" spans="1:9" s="501" customFormat="1" ht="24.75" customHeight="1">
      <c r="A67" s="504"/>
      <c r="B67" s="622" t="s">
        <v>160</v>
      </c>
      <c r="C67" s="320"/>
      <c r="D67" s="320"/>
      <c r="E67" s="623" t="s">
        <v>203</v>
      </c>
      <c r="F67" s="320"/>
      <c r="G67" s="320"/>
      <c r="H67" s="637" t="s">
        <v>181</v>
      </c>
      <c r="I67" s="320"/>
    </row>
    <row r="68" spans="1:10" s="501" customFormat="1" ht="24.75" customHeight="1">
      <c r="A68" s="505"/>
      <c r="B68" s="320"/>
      <c r="C68" s="320"/>
      <c r="D68" s="320"/>
      <c r="E68" s="320" t="s">
        <v>204</v>
      </c>
      <c r="F68" s="320"/>
      <c r="G68" s="506"/>
      <c r="H68" s="320"/>
      <c r="I68" s="320"/>
      <c r="J68" s="121"/>
    </row>
    <row r="69" spans="1:10" s="501" customFormat="1" ht="24.75" customHeight="1">
      <c r="A69" s="505"/>
      <c r="B69" s="320"/>
      <c r="C69" s="320"/>
      <c r="D69" s="320"/>
      <c r="E69" s="320"/>
      <c r="F69" s="320"/>
      <c r="G69" s="506"/>
      <c r="H69" s="320"/>
      <c r="I69" s="320"/>
      <c r="J69" s="121"/>
    </row>
    <row r="70" spans="1:11" s="501" customFormat="1" ht="24.75" customHeight="1">
      <c r="A70" s="780" t="s">
        <v>976</v>
      </c>
      <c r="B70" s="781"/>
      <c r="C70" s="781"/>
      <c r="D70" s="781"/>
      <c r="E70" s="781"/>
      <c r="F70" s="781"/>
      <c r="G70" s="781"/>
      <c r="H70" s="781"/>
      <c r="I70" s="781"/>
      <c r="J70" s="781"/>
      <c r="K70" s="781"/>
    </row>
    <row r="71" spans="1:11" s="501" customFormat="1" ht="24.75" customHeight="1">
      <c r="A71" s="552"/>
      <c r="B71" s="551"/>
      <c r="C71" s="551"/>
      <c r="D71" s="551"/>
      <c r="E71" s="551"/>
      <c r="F71" s="551"/>
      <c r="G71" s="551"/>
      <c r="H71" s="551"/>
      <c r="I71" s="551"/>
      <c r="J71" s="551"/>
      <c r="K71" s="551"/>
    </row>
    <row r="72" spans="1:5" s="295" customFormat="1" ht="21.75" customHeight="1">
      <c r="A72" s="120" t="s">
        <v>336</v>
      </c>
      <c r="B72" s="323"/>
      <c r="C72" s="293"/>
      <c r="D72" s="294"/>
      <c r="E72" s="294"/>
    </row>
    <row r="73" spans="1:10" s="501" customFormat="1" ht="25.5" customHeight="1">
      <c r="A73" s="774" t="s">
        <v>116</v>
      </c>
      <c r="F73" s="502"/>
      <c r="H73" s="502"/>
      <c r="J73" s="503"/>
    </row>
    <row r="74" spans="1:8" s="501" customFormat="1" ht="25.5" customHeight="1">
      <c r="A74" s="557"/>
      <c r="E74" s="626" t="s">
        <v>901</v>
      </c>
      <c r="H74" s="636" t="s">
        <v>179</v>
      </c>
    </row>
    <row r="75" spans="1:9" s="501" customFormat="1" ht="24.75" customHeight="1">
      <c r="A75" s="504"/>
      <c r="B75" s="625" t="s">
        <v>171</v>
      </c>
      <c r="C75" s="320"/>
      <c r="D75" s="320"/>
      <c r="E75" s="624" t="s">
        <v>161</v>
      </c>
      <c r="F75" s="320"/>
      <c r="G75" s="320"/>
      <c r="H75" s="637" t="s">
        <v>181</v>
      </c>
      <c r="I75" s="320"/>
    </row>
    <row r="76" spans="1:11" s="501" customFormat="1" ht="24.75" customHeight="1">
      <c r="A76" s="504"/>
      <c r="B76" s="320"/>
      <c r="C76" s="320"/>
      <c r="D76" s="320"/>
      <c r="E76" s="320" t="s">
        <v>162</v>
      </c>
      <c r="F76" s="320"/>
      <c r="G76" s="320"/>
      <c r="H76" s="296"/>
      <c r="I76" s="320"/>
      <c r="K76" s="121"/>
    </row>
    <row r="77" spans="1:9" s="501" customFormat="1" ht="24.75" customHeight="1">
      <c r="A77" s="504"/>
      <c r="B77" s="625" t="s">
        <v>170</v>
      </c>
      <c r="C77" s="320"/>
      <c r="D77" s="320"/>
      <c r="E77" s="624" t="s">
        <v>166</v>
      </c>
      <c r="F77" s="320"/>
      <c r="G77" s="320"/>
      <c r="H77" s="637" t="s">
        <v>181</v>
      </c>
      <c r="I77" s="320"/>
    </row>
    <row r="78" spans="1:9" s="501" customFormat="1" ht="24.75" customHeight="1">
      <c r="A78" s="504"/>
      <c r="B78" s="320"/>
      <c r="C78" s="320"/>
      <c r="D78" s="320"/>
      <c r="E78" s="320" t="s">
        <v>205</v>
      </c>
      <c r="F78" s="320"/>
      <c r="G78" s="320"/>
      <c r="H78" s="121"/>
      <c r="I78" s="320"/>
    </row>
    <row r="79" spans="1:9" s="501" customFormat="1" ht="24.75" customHeight="1">
      <c r="A79" s="504"/>
      <c r="B79" s="625" t="s">
        <v>172</v>
      </c>
      <c r="C79" s="320"/>
      <c r="D79" s="320"/>
      <c r="E79" s="624" t="s">
        <v>167</v>
      </c>
      <c r="F79" s="320"/>
      <c r="G79" s="320"/>
      <c r="H79" s="637" t="s">
        <v>181</v>
      </c>
      <c r="I79" s="320"/>
    </row>
    <row r="80" spans="1:9" s="501" customFormat="1" ht="24.75" customHeight="1">
      <c r="A80" s="504"/>
      <c r="B80" s="625" t="s">
        <v>173</v>
      </c>
      <c r="C80" s="320"/>
      <c r="D80" s="320"/>
      <c r="E80" s="623" t="s">
        <v>168</v>
      </c>
      <c r="F80" s="320"/>
      <c r="G80" s="320"/>
      <c r="H80" s="637" t="s">
        <v>181</v>
      </c>
      <c r="I80" s="320"/>
    </row>
    <row r="81" spans="1:9" s="501" customFormat="1" ht="24.75" customHeight="1">
      <c r="A81" s="504"/>
      <c r="B81" s="625" t="s">
        <v>174</v>
      </c>
      <c r="C81" s="320"/>
      <c r="D81" s="320"/>
      <c r="E81" s="623" t="s">
        <v>169</v>
      </c>
      <c r="F81" s="320"/>
      <c r="G81" s="320"/>
      <c r="H81" s="637" t="s">
        <v>181</v>
      </c>
      <c r="I81" s="320"/>
    </row>
    <row r="82" spans="2:10" s="25" customFormat="1" ht="24.75" customHeight="1">
      <c r="B82" s="122"/>
      <c r="F82" s="304"/>
      <c r="G82" s="304"/>
      <c r="H82" s="305"/>
      <c r="J82" s="305"/>
    </row>
    <row r="83" spans="2:10" s="558" customFormat="1" ht="32.25" customHeight="1">
      <c r="B83" s="558" t="s">
        <v>206</v>
      </c>
      <c r="C83" s="624"/>
      <c r="D83" s="627"/>
      <c r="E83" s="628"/>
      <c r="F83" s="628"/>
      <c r="G83" s="628"/>
      <c r="H83" s="628"/>
      <c r="I83" s="628"/>
      <c r="J83" s="628"/>
    </row>
    <row r="84" spans="1:10" s="558" customFormat="1" ht="32.25" customHeight="1">
      <c r="A84" s="558" t="s">
        <v>207</v>
      </c>
      <c r="B84" s="624"/>
      <c r="C84" s="624"/>
      <c r="D84" s="627"/>
      <c r="E84" s="628"/>
      <c r="F84" s="628"/>
      <c r="G84" s="628"/>
      <c r="H84" s="628"/>
      <c r="I84" s="628"/>
      <c r="J84" s="628"/>
    </row>
    <row r="85" spans="1:11" s="501" customFormat="1" ht="24.75" customHeight="1">
      <c r="A85" s="122"/>
      <c r="B85" s="25"/>
      <c r="C85" s="25"/>
      <c r="D85" s="25"/>
      <c r="E85" s="25"/>
      <c r="F85" s="304"/>
      <c r="G85" s="304"/>
      <c r="H85" s="25"/>
      <c r="I85" s="305"/>
      <c r="J85" s="25"/>
      <c r="K85" s="218"/>
    </row>
    <row r="86" spans="1:10" s="123" customFormat="1" ht="24.75" customHeight="1">
      <c r="A86" s="120" t="s">
        <v>338</v>
      </c>
      <c r="H86" s="124"/>
      <c r="J86" s="245"/>
    </row>
    <row r="87" spans="2:12" s="558" customFormat="1" ht="26.25" customHeight="1">
      <c r="B87" s="558" t="s">
        <v>209</v>
      </c>
      <c r="C87" s="629"/>
      <c r="L87" s="630"/>
    </row>
    <row r="88" spans="1:12" s="558" customFormat="1" ht="24.75" customHeight="1">
      <c r="A88" s="558" t="s">
        <v>208</v>
      </c>
      <c r="B88" s="629"/>
      <c r="C88" s="629"/>
      <c r="L88" s="630"/>
    </row>
    <row r="89" spans="1:11" s="501" customFormat="1" ht="24.75" customHeight="1">
      <c r="A89" s="511" t="s">
        <v>210</v>
      </c>
      <c r="B89" s="299"/>
      <c r="F89" s="502"/>
      <c r="G89" s="502"/>
      <c r="K89" s="509"/>
    </row>
    <row r="90" spans="1:11" s="501" customFormat="1" ht="24.75" customHeight="1">
      <c r="A90" s="504"/>
      <c r="B90" s="510" t="s">
        <v>212</v>
      </c>
      <c r="F90" s="502"/>
      <c r="G90" s="502"/>
      <c r="K90" s="509"/>
    </row>
    <row r="91" spans="1:11" s="501" customFormat="1" ht="24.75" customHeight="1">
      <c r="A91" s="511" t="s">
        <v>211</v>
      </c>
      <c r="F91" s="502"/>
      <c r="G91" s="502"/>
      <c r="K91" s="509"/>
    </row>
    <row r="92" spans="1:11" s="501" customFormat="1" ht="24.75" customHeight="1">
      <c r="A92" s="511" t="s">
        <v>213</v>
      </c>
      <c r="F92" s="502"/>
      <c r="G92" s="502"/>
      <c r="K92" s="509"/>
    </row>
    <row r="93" spans="1:11" s="501" customFormat="1" ht="24.75" customHeight="1">
      <c r="A93" s="511" t="s">
        <v>214</v>
      </c>
      <c r="F93" s="502"/>
      <c r="G93" s="502"/>
      <c r="K93" s="509"/>
    </row>
    <row r="94" spans="1:11" s="501" customFormat="1" ht="24.75" customHeight="1">
      <c r="A94" s="511"/>
      <c r="F94" s="502"/>
      <c r="G94" s="502"/>
      <c r="K94" s="509"/>
    </row>
    <row r="95" spans="1:10" s="501" customFormat="1" ht="27.75" customHeight="1">
      <c r="A95" s="507" t="s">
        <v>215</v>
      </c>
      <c r="F95" s="502"/>
      <c r="H95" s="502"/>
      <c r="J95" s="503"/>
    </row>
    <row r="96" spans="1:10" s="501" customFormat="1" ht="9.75" customHeight="1">
      <c r="A96" s="507"/>
      <c r="F96" s="502"/>
      <c r="H96" s="502"/>
      <c r="J96" s="503"/>
    </row>
    <row r="97" spans="1:10" s="501" customFormat="1" ht="27.75" customHeight="1">
      <c r="A97" s="512"/>
      <c r="B97" s="513" t="s">
        <v>217</v>
      </c>
      <c r="F97" s="502"/>
      <c r="H97" s="502"/>
      <c r="J97" s="503"/>
    </row>
    <row r="98" spans="1:10" s="501" customFormat="1" ht="9.75" customHeight="1">
      <c r="A98" s="512"/>
      <c r="B98" s="513"/>
      <c r="F98" s="502"/>
      <c r="H98" s="502"/>
      <c r="J98" s="503"/>
    </row>
    <row r="99" spans="1:10" s="501" customFormat="1" ht="27.75" customHeight="1">
      <c r="A99" s="512"/>
      <c r="B99" s="501" t="s">
        <v>216</v>
      </c>
      <c r="F99" s="502"/>
      <c r="H99" s="502"/>
      <c r="J99" s="503"/>
    </row>
    <row r="100" spans="1:10" s="501" customFormat="1" ht="27.75" customHeight="1">
      <c r="A100" s="512"/>
      <c r="B100" s="513" t="s">
        <v>218</v>
      </c>
      <c r="F100" s="502"/>
      <c r="H100" s="502"/>
      <c r="J100" s="503"/>
    </row>
    <row r="101" spans="1:10" s="501" customFormat="1" ht="9.75" customHeight="1">
      <c r="A101" s="507"/>
      <c r="F101" s="502"/>
      <c r="H101" s="502"/>
      <c r="J101" s="503"/>
    </row>
    <row r="102" spans="1:10" s="501" customFormat="1" ht="27.75" customHeight="1">
      <c r="A102" s="512"/>
      <c r="B102" s="640" t="s">
        <v>220</v>
      </c>
      <c r="F102" s="502"/>
      <c r="H102" s="502"/>
      <c r="J102" s="503"/>
    </row>
    <row r="103" spans="1:10" s="501" customFormat="1" ht="27.75" customHeight="1">
      <c r="A103" s="512"/>
      <c r="B103" s="501" t="s">
        <v>219</v>
      </c>
      <c r="F103" s="502"/>
      <c r="H103" s="502"/>
      <c r="J103" s="503"/>
    </row>
    <row r="104" spans="6:11" s="501" customFormat="1" ht="24.75" customHeight="1">
      <c r="F104" s="502"/>
      <c r="G104" s="502"/>
      <c r="K104" s="509"/>
    </row>
    <row r="105" spans="1:11" s="501" customFormat="1" ht="24.75" customHeight="1">
      <c r="A105" s="511"/>
      <c r="F105" s="502"/>
      <c r="G105" s="502"/>
      <c r="K105" s="509"/>
    </row>
    <row r="106" spans="1:12" ht="25.5" customHeight="1">
      <c r="A106" s="786" t="s">
        <v>147</v>
      </c>
      <c r="B106" s="787"/>
      <c r="C106" s="787"/>
      <c r="D106" s="787"/>
      <c r="E106" s="787"/>
      <c r="F106" s="787"/>
      <c r="G106" s="787"/>
      <c r="H106" s="787"/>
      <c r="I106" s="787"/>
      <c r="J106" s="787"/>
      <c r="K106" s="787"/>
      <c r="L106" s="787"/>
    </row>
    <row r="107" spans="1:12" ht="25.5" customHeight="1">
      <c r="A107" s="559"/>
      <c r="B107" s="560"/>
      <c r="C107" s="560"/>
      <c r="D107" s="560"/>
      <c r="E107" s="560"/>
      <c r="F107" s="560"/>
      <c r="G107" s="560"/>
      <c r="H107" s="560"/>
      <c r="I107" s="560"/>
      <c r="J107" s="560"/>
      <c r="K107" s="560"/>
      <c r="L107" s="560"/>
    </row>
    <row r="108" spans="1:10" s="501" customFormat="1" ht="27.75" customHeight="1">
      <c r="A108" s="120" t="s">
        <v>233</v>
      </c>
      <c r="F108" s="502"/>
      <c r="H108" s="502"/>
      <c r="J108" s="503"/>
    </row>
    <row r="109" spans="1:10" s="501" customFormat="1" ht="9.75" customHeight="1">
      <c r="A109" s="507"/>
      <c r="F109" s="502"/>
      <c r="H109" s="502"/>
      <c r="J109" s="503"/>
    </row>
    <row r="110" spans="1:10" s="501" customFormat="1" ht="28.5" customHeight="1">
      <c r="A110" s="512"/>
      <c r="B110" s="641" t="s">
        <v>221</v>
      </c>
      <c r="F110" s="502"/>
      <c r="H110" s="502"/>
      <c r="J110" s="503"/>
    </row>
    <row r="111" spans="1:10" s="501" customFormat="1" ht="15" customHeight="1">
      <c r="A111" s="512"/>
      <c r="B111" s="513"/>
      <c r="F111" s="502"/>
      <c r="H111" s="502"/>
      <c r="J111" s="503"/>
    </row>
    <row r="112" spans="1:10" s="501" customFormat="1" ht="28.5" customHeight="1">
      <c r="A112" s="512"/>
      <c r="B112" s="640" t="s">
        <v>222</v>
      </c>
      <c r="F112" s="502"/>
      <c r="H112" s="502"/>
      <c r="J112" s="503"/>
    </row>
    <row r="113" s="501" customFormat="1" ht="28.5" customHeight="1">
      <c r="B113" s="501" t="s">
        <v>223</v>
      </c>
    </row>
    <row r="114" s="501" customFormat="1" ht="15" customHeight="1"/>
    <row r="115" s="501" customFormat="1" ht="28.5" customHeight="1">
      <c r="B115" s="640" t="s">
        <v>227</v>
      </c>
    </row>
    <row r="116" s="501" customFormat="1" ht="28.5" customHeight="1">
      <c r="B116" s="501" t="s">
        <v>228</v>
      </c>
    </row>
    <row r="117" s="501" customFormat="1" ht="28.5" customHeight="1">
      <c r="B117" s="501" t="s">
        <v>230</v>
      </c>
    </row>
    <row r="118" s="501" customFormat="1" ht="28.5" customHeight="1">
      <c r="B118" s="501" t="s">
        <v>229</v>
      </c>
    </row>
    <row r="119" s="501" customFormat="1" ht="15" customHeight="1"/>
    <row r="120" s="501" customFormat="1" ht="28.5" customHeight="1">
      <c r="B120" s="501" t="s">
        <v>224</v>
      </c>
    </row>
    <row r="121" s="501" customFormat="1" ht="28.5" customHeight="1">
      <c r="B121" s="501" t="s">
        <v>226</v>
      </c>
    </row>
    <row r="122" spans="1:10" s="501" customFormat="1" ht="28.5" customHeight="1">
      <c r="A122" s="512"/>
      <c r="B122" s="501" t="s">
        <v>225</v>
      </c>
      <c r="F122" s="502"/>
      <c r="H122" s="502"/>
      <c r="J122" s="503"/>
    </row>
    <row r="123" spans="1:10" s="501" customFormat="1" ht="15" customHeight="1">
      <c r="A123" s="512"/>
      <c r="B123" s="501" t="s">
        <v>977</v>
      </c>
      <c r="F123" s="502"/>
      <c r="H123" s="502"/>
      <c r="J123" s="503"/>
    </row>
    <row r="124" spans="1:10" s="501" customFormat="1" ht="28.5" customHeight="1">
      <c r="A124" s="512"/>
      <c r="B124" s="640" t="s">
        <v>231</v>
      </c>
      <c r="F124" s="502"/>
      <c r="H124" s="502"/>
      <c r="J124" s="503"/>
    </row>
    <row r="125" spans="1:10" s="501" customFormat="1" ht="28.5" customHeight="1">
      <c r="A125" s="512"/>
      <c r="B125" s="501" t="s">
        <v>232</v>
      </c>
      <c r="F125" s="502"/>
      <c r="H125" s="502"/>
      <c r="J125" s="503"/>
    </row>
    <row r="126" spans="1:10" s="501" customFormat="1" ht="27.75" customHeight="1">
      <c r="A126" s="512"/>
      <c r="F126" s="502"/>
      <c r="H126" s="502"/>
      <c r="J126" s="503"/>
    </row>
    <row r="127" spans="1:12" s="501" customFormat="1" ht="27.75" customHeight="1">
      <c r="A127" s="782" t="s">
        <v>148</v>
      </c>
      <c r="B127" s="783"/>
      <c r="C127" s="783"/>
      <c r="D127" s="783"/>
      <c r="E127" s="783"/>
      <c r="F127" s="783"/>
      <c r="G127" s="783"/>
      <c r="H127" s="783"/>
      <c r="I127" s="783"/>
      <c r="J127" s="783"/>
      <c r="K127" s="783"/>
      <c r="L127" s="783"/>
    </row>
    <row r="128" spans="1:12" s="501" customFormat="1" ht="27.75" customHeight="1">
      <c r="A128" s="546"/>
      <c r="B128" s="545"/>
      <c r="C128" s="545"/>
      <c r="D128" s="545"/>
      <c r="E128" s="545"/>
      <c r="F128" s="545"/>
      <c r="G128" s="545"/>
      <c r="H128" s="545"/>
      <c r="I128" s="545"/>
      <c r="J128" s="545"/>
      <c r="K128" s="545"/>
      <c r="L128" s="545"/>
    </row>
    <row r="129" spans="1:10" s="501" customFormat="1" ht="24.75" customHeight="1">
      <c r="A129" s="512" t="s">
        <v>234</v>
      </c>
      <c r="F129" s="502"/>
      <c r="H129" s="502"/>
      <c r="J129" s="503"/>
    </row>
    <row r="130" spans="1:10" s="501" customFormat="1" ht="24.75" customHeight="1">
      <c r="A130" s="512" t="s">
        <v>235</v>
      </c>
      <c r="F130" s="502"/>
      <c r="H130" s="502"/>
      <c r="J130" s="503"/>
    </row>
    <row r="131" spans="1:10" s="501" customFormat="1" ht="27" customHeight="1">
      <c r="A131" s="512"/>
      <c r="B131" s="772" t="s">
        <v>114</v>
      </c>
      <c r="F131" s="502"/>
      <c r="H131" s="502"/>
      <c r="J131" s="503"/>
    </row>
    <row r="132" spans="1:10" s="501" customFormat="1" ht="27" customHeight="1">
      <c r="A132" s="512"/>
      <c r="B132" s="501" t="s">
        <v>236</v>
      </c>
      <c r="F132" s="502"/>
      <c r="H132" s="502"/>
      <c r="J132" s="503"/>
    </row>
    <row r="133" spans="1:10" s="501" customFormat="1" ht="27" customHeight="1">
      <c r="A133" s="512"/>
      <c r="F133" s="502"/>
      <c r="H133" s="502"/>
      <c r="I133" s="514"/>
      <c r="J133" s="642" t="s">
        <v>763</v>
      </c>
    </row>
    <row r="134" spans="1:11" s="501" customFormat="1" ht="27" customHeight="1">
      <c r="A134" s="512"/>
      <c r="F134" s="644" t="s">
        <v>242</v>
      </c>
      <c r="G134" s="644"/>
      <c r="H134" s="645"/>
      <c r="I134" s="516"/>
      <c r="J134" s="516"/>
      <c r="K134" s="646"/>
    </row>
    <row r="135" spans="1:10" s="501" customFormat="1" ht="27" customHeight="1">
      <c r="A135" s="512"/>
      <c r="F135" s="518" t="s">
        <v>18</v>
      </c>
      <c r="H135" s="647" t="s">
        <v>381</v>
      </c>
      <c r="I135" s="648"/>
      <c r="J135" s="647" t="s">
        <v>237</v>
      </c>
    </row>
    <row r="136" spans="1:11" s="501" customFormat="1" ht="27" customHeight="1">
      <c r="A136" s="512"/>
      <c r="B136" s="513" t="s">
        <v>238</v>
      </c>
      <c r="F136" s="520"/>
      <c r="H136" s="520"/>
      <c r="J136" s="519"/>
      <c r="K136" s="520"/>
    </row>
    <row r="137" spans="1:11" s="501" customFormat="1" ht="27" customHeight="1">
      <c r="A137" s="512"/>
      <c r="B137" s="521" t="s">
        <v>239</v>
      </c>
      <c r="F137" s="520"/>
      <c r="H137" s="520"/>
      <c r="J137" s="519"/>
      <c r="K137" s="520"/>
    </row>
    <row r="138" spans="1:10" s="501" customFormat="1" ht="27" customHeight="1">
      <c r="A138" s="512"/>
      <c r="B138" s="767" t="s">
        <v>117</v>
      </c>
      <c r="F138" s="520">
        <v>184469411.06</v>
      </c>
      <c r="H138" s="520">
        <v>184469411.06</v>
      </c>
      <c r="J138" s="520">
        <v>80284227.56</v>
      </c>
    </row>
    <row r="139" spans="1:10" s="501" customFormat="1" ht="27" customHeight="1">
      <c r="A139" s="512"/>
      <c r="B139" s="767" t="s">
        <v>243</v>
      </c>
      <c r="F139" s="520">
        <v>180092356.24</v>
      </c>
      <c r="H139" s="520">
        <v>181824954.21</v>
      </c>
      <c r="J139" s="520">
        <v>166739442.58</v>
      </c>
    </row>
    <row r="140" spans="1:10" s="501" customFormat="1" ht="27" customHeight="1">
      <c r="A140" s="512"/>
      <c r="B140" s="521" t="s">
        <v>240</v>
      </c>
      <c r="F140" s="520"/>
      <c r="H140" s="520"/>
      <c r="J140" s="520"/>
    </row>
    <row r="141" spans="1:10" s="501" customFormat="1" ht="27" customHeight="1">
      <c r="A141" s="512"/>
      <c r="B141" s="501" t="s">
        <v>244</v>
      </c>
      <c r="F141" s="520">
        <v>370162501.37</v>
      </c>
      <c r="H141" s="520">
        <v>455132699.27</v>
      </c>
      <c r="J141" s="520">
        <v>306120921.49</v>
      </c>
    </row>
    <row r="142" spans="1:10" s="501" customFormat="1" ht="27" customHeight="1">
      <c r="A142" s="512"/>
      <c r="B142" s="521" t="s">
        <v>241</v>
      </c>
      <c r="F142" s="520"/>
      <c r="H142" s="520"/>
      <c r="J142" s="520"/>
    </row>
    <row r="143" spans="1:10" s="501" customFormat="1" ht="27" customHeight="1">
      <c r="A143" s="512"/>
      <c r="B143" s="767" t="s">
        <v>245</v>
      </c>
      <c r="F143" s="522"/>
      <c r="H143" s="522"/>
      <c r="J143" s="522"/>
    </row>
    <row r="144" spans="1:2" s="501" customFormat="1" ht="27" customHeight="1">
      <c r="A144" s="512"/>
      <c r="B144" s="767" t="s">
        <v>104</v>
      </c>
    </row>
    <row r="145" spans="1:10" s="501" customFormat="1" ht="27" customHeight="1">
      <c r="A145" s="512"/>
      <c r="B145" s="767" t="s">
        <v>105</v>
      </c>
      <c r="F145" s="522">
        <v>367011448.55</v>
      </c>
      <c r="H145" s="522">
        <v>452667582.3</v>
      </c>
      <c r="J145" s="522">
        <v>306120921.49</v>
      </c>
    </row>
    <row r="146" spans="1:10" s="501" customFormat="1" ht="27" customHeight="1">
      <c r="A146" s="512"/>
      <c r="B146" s="767" t="s">
        <v>104</v>
      </c>
      <c r="F146" s="522"/>
      <c r="H146" s="522"/>
      <c r="J146" s="522"/>
    </row>
    <row r="147" spans="1:10" s="501" customFormat="1" ht="27" customHeight="1">
      <c r="A147" s="512"/>
      <c r="B147" s="767" t="s">
        <v>106</v>
      </c>
      <c r="F147" s="522">
        <v>455524272.99</v>
      </c>
      <c r="H147" s="522">
        <v>455524272.99</v>
      </c>
      <c r="J147" s="522">
        <v>332743057.83</v>
      </c>
    </row>
    <row r="148" spans="1:10" s="501" customFormat="1" ht="27" customHeight="1">
      <c r="A148" s="512"/>
      <c r="B148" s="767" t="s">
        <v>246</v>
      </c>
      <c r="F148" s="522">
        <v>447996165.35</v>
      </c>
      <c r="H148" s="522">
        <v>450414699.17</v>
      </c>
      <c r="J148" s="522">
        <v>419198272.85</v>
      </c>
    </row>
    <row r="149" spans="1:10" s="501" customFormat="1" ht="27" customHeight="1">
      <c r="A149" s="512"/>
      <c r="F149" s="502"/>
      <c r="H149" s="502"/>
      <c r="J149" s="503"/>
    </row>
    <row r="150" spans="1:10" s="501" customFormat="1" ht="27" customHeight="1">
      <c r="A150" s="512"/>
      <c r="F150" s="502"/>
      <c r="H150" s="502"/>
      <c r="I150" s="514"/>
      <c r="J150" s="642" t="s">
        <v>763</v>
      </c>
    </row>
    <row r="151" spans="1:11" s="501" customFormat="1" ht="27" customHeight="1">
      <c r="A151" s="512"/>
      <c r="F151" s="516" t="s">
        <v>247</v>
      </c>
      <c r="G151" s="643"/>
      <c r="H151" s="517"/>
      <c r="I151" s="523"/>
      <c r="J151" s="516"/>
      <c r="K151" s="526"/>
    </row>
    <row r="152" spans="1:11" s="501" customFormat="1" ht="27" customHeight="1">
      <c r="A152" s="512"/>
      <c r="F152" s="518" t="s">
        <v>18</v>
      </c>
      <c r="H152" s="647" t="s">
        <v>381</v>
      </c>
      <c r="I152" s="648"/>
      <c r="J152" s="647" t="s">
        <v>237</v>
      </c>
      <c r="K152" s="527"/>
    </row>
    <row r="153" spans="1:10" s="501" customFormat="1" ht="27" customHeight="1">
      <c r="A153" s="512"/>
      <c r="B153" s="513" t="s">
        <v>238</v>
      </c>
      <c r="F153" s="520"/>
      <c r="H153" s="520"/>
      <c r="J153" s="520"/>
    </row>
    <row r="154" spans="1:10" s="501" customFormat="1" ht="27" customHeight="1">
      <c r="A154" s="512"/>
      <c r="B154" s="521" t="s">
        <v>239</v>
      </c>
      <c r="F154" s="520"/>
      <c r="H154" s="520"/>
      <c r="J154" s="520"/>
    </row>
    <row r="155" spans="1:13" s="501" customFormat="1" ht="27" customHeight="1">
      <c r="A155" s="512"/>
      <c r="B155" s="501" t="s">
        <v>243</v>
      </c>
      <c r="F155" s="520">
        <v>187273979.22</v>
      </c>
      <c r="H155" s="520">
        <v>189006577.19</v>
      </c>
      <c r="J155" s="520">
        <v>172871065.56</v>
      </c>
      <c r="M155" s="524"/>
    </row>
    <row r="156" spans="1:10" s="501" customFormat="1" ht="27" customHeight="1">
      <c r="A156" s="512"/>
      <c r="B156" s="521" t="s">
        <v>240</v>
      </c>
      <c r="F156" s="520"/>
      <c r="H156" s="520"/>
      <c r="J156" s="520"/>
    </row>
    <row r="157" spans="1:13" s="501" customFormat="1" ht="27" customHeight="1">
      <c r="A157" s="512"/>
      <c r="B157" s="501" t="s">
        <v>244</v>
      </c>
      <c r="F157" s="520">
        <v>370162501.37</v>
      </c>
      <c r="H157" s="520">
        <v>455132699.27</v>
      </c>
      <c r="J157" s="520">
        <v>306120921.49</v>
      </c>
      <c r="M157" s="524"/>
    </row>
    <row r="158" spans="1:10" s="501" customFormat="1" ht="27" customHeight="1">
      <c r="A158" s="512"/>
      <c r="B158" s="521" t="s">
        <v>241</v>
      </c>
      <c r="F158" s="520"/>
      <c r="H158" s="520"/>
      <c r="J158" s="520"/>
    </row>
    <row r="159" spans="1:13" s="501" customFormat="1" ht="27" customHeight="1">
      <c r="A159" s="512"/>
      <c r="B159" s="767" t="s">
        <v>245</v>
      </c>
      <c r="F159" s="522">
        <v>367011448.55</v>
      </c>
      <c r="H159" s="522">
        <v>452667582.3</v>
      </c>
      <c r="J159" s="522">
        <v>306120921.49</v>
      </c>
      <c r="M159" s="524"/>
    </row>
    <row r="160" spans="1:13" s="501" customFormat="1" ht="27" customHeight="1">
      <c r="A160" s="512"/>
      <c r="B160" s="501" t="s">
        <v>246</v>
      </c>
      <c r="F160" s="522">
        <v>184122926.4</v>
      </c>
      <c r="H160" s="522">
        <v>186541460.22</v>
      </c>
      <c r="J160" s="522">
        <v>172871065.56</v>
      </c>
      <c r="M160" s="524"/>
    </row>
    <row r="161" spans="1:11" s="501" customFormat="1" ht="24.75" customHeight="1">
      <c r="A161" s="512"/>
      <c r="F161" s="502"/>
      <c r="H161" s="502"/>
      <c r="I161" s="525"/>
      <c r="J161" s="519"/>
      <c r="K161" s="515"/>
    </row>
    <row r="162" spans="1:12" s="501" customFormat="1" ht="24.75" customHeight="1">
      <c r="A162" s="782" t="s">
        <v>149</v>
      </c>
      <c r="B162" s="783"/>
      <c r="C162" s="783"/>
      <c r="D162" s="783"/>
      <c r="E162" s="783"/>
      <c r="F162" s="783"/>
      <c r="G162" s="783"/>
      <c r="H162" s="783"/>
      <c r="I162" s="783"/>
      <c r="J162" s="783"/>
      <c r="K162" s="783"/>
      <c r="L162" s="783"/>
    </row>
    <row r="163" spans="1:12" s="501" customFormat="1" ht="23.25">
      <c r="A163" s="546"/>
      <c r="B163" s="545"/>
      <c r="C163" s="545"/>
      <c r="D163" s="545"/>
      <c r="E163" s="545"/>
      <c r="F163" s="545"/>
      <c r="G163" s="545"/>
      <c r="H163" s="545"/>
      <c r="I163" s="545"/>
      <c r="J163" s="545"/>
      <c r="K163" s="545"/>
      <c r="L163" s="545"/>
    </row>
    <row r="164" spans="1:10" s="501" customFormat="1" ht="23.25">
      <c r="A164" s="512" t="s">
        <v>234</v>
      </c>
      <c r="F164" s="502"/>
      <c r="H164" s="502"/>
      <c r="J164" s="503"/>
    </row>
    <row r="165" spans="1:12" s="501" customFormat="1" ht="23.25">
      <c r="A165" s="512" t="s">
        <v>248</v>
      </c>
      <c r="B165" s="528"/>
      <c r="C165" s="528"/>
      <c r="D165" s="528"/>
      <c r="E165" s="528"/>
      <c r="F165" s="528"/>
      <c r="G165" s="528"/>
      <c r="H165" s="528"/>
      <c r="I165" s="528"/>
      <c r="J165" s="515"/>
      <c r="L165" s="508"/>
    </row>
    <row r="166" spans="1:12" s="501" customFormat="1" ht="23.25">
      <c r="A166" s="512"/>
      <c r="B166" s="528"/>
      <c r="C166" s="528"/>
      <c r="D166" s="528"/>
      <c r="E166" s="528"/>
      <c r="F166" s="528"/>
      <c r="G166" s="528"/>
      <c r="H166" s="528"/>
      <c r="I166" s="528"/>
      <c r="J166" s="642" t="s">
        <v>763</v>
      </c>
      <c r="L166" s="508"/>
    </row>
    <row r="167" spans="1:13" s="501" customFormat="1" ht="23.25">
      <c r="A167" s="512"/>
      <c r="F167" s="502"/>
      <c r="H167" s="649" t="s">
        <v>577</v>
      </c>
      <c r="I167" s="649"/>
      <c r="J167" s="650"/>
      <c r="K167" s="514"/>
      <c r="L167" s="526"/>
      <c r="M167" s="527"/>
    </row>
    <row r="168" spans="1:11" s="501" customFormat="1" ht="23.25">
      <c r="A168" s="512"/>
      <c r="F168" s="502"/>
      <c r="H168" s="644" t="s">
        <v>349</v>
      </c>
      <c r="I168" s="644"/>
      <c r="J168" s="645"/>
      <c r="K168" s="529"/>
    </row>
    <row r="169" spans="1:10" s="501" customFormat="1" ht="23.25">
      <c r="A169" s="512"/>
      <c r="F169" s="502"/>
      <c r="H169" s="518" t="s">
        <v>18</v>
      </c>
      <c r="J169" s="518" t="s">
        <v>19</v>
      </c>
    </row>
    <row r="170" spans="1:6" s="501" customFormat="1" ht="23.25">
      <c r="A170" s="512"/>
      <c r="B170" s="513" t="s">
        <v>249</v>
      </c>
      <c r="F170" s="502"/>
    </row>
    <row r="171" spans="1:10" s="501" customFormat="1" ht="23.25">
      <c r="A171" s="512"/>
      <c r="B171" s="767" t="s">
        <v>137</v>
      </c>
      <c r="C171" s="519"/>
      <c r="F171" s="502"/>
      <c r="H171" s="522">
        <v>-2418533.82</v>
      </c>
      <c r="I171" s="522"/>
      <c r="J171" s="522">
        <v>-3999105.6</v>
      </c>
    </row>
    <row r="172" spans="1:10" s="501" customFormat="1" ht="23.25">
      <c r="A172" s="512"/>
      <c r="B172" s="767" t="s">
        <v>142</v>
      </c>
      <c r="C172" s="519"/>
      <c r="F172" s="502"/>
      <c r="H172" s="522">
        <v>-88978088.94</v>
      </c>
      <c r="I172" s="522"/>
      <c r="J172" s="522">
        <v>55108801.12</v>
      </c>
    </row>
    <row r="173" spans="1:10" s="501" customFormat="1" ht="23.25">
      <c r="A173" s="512"/>
      <c r="B173" s="767" t="s">
        <v>138</v>
      </c>
      <c r="C173" s="519"/>
      <c r="F173" s="502"/>
      <c r="H173" s="522">
        <v>-0.01</v>
      </c>
      <c r="I173" s="522"/>
      <c r="J173" s="522">
        <v>0.01</v>
      </c>
    </row>
    <row r="174" spans="1:10" s="501" customFormat="1" ht="23.25">
      <c r="A174" s="512"/>
      <c r="F174" s="502"/>
      <c r="H174" s="502"/>
      <c r="J174" s="503"/>
    </row>
    <row r="175" spans="1:12" s="501" customFormat="1" ht="23.25">
      <c r="A175" s="528"/>
      <c r="B175" s="528"/>
      <c r="C175" s="528"/>
      <c r="D175" s="528"/>
      <c r="E175" s="528"/>
      <c r="F175" s="528"/>
      <c r="G175" s="528"/>
      <c r="H175" s="528"/>
      <c r="I175" s="528"/>
      <c r="J175" s="642" t="s">
        <v>763</v>
      </c>
      <c r="L175" s="508"/>
    </row>
    <row r="176" spans="1:11" s="501" customFormat="1" ht="23.25">
      <c r="A176" s="512"/>
      <c r="F176" s="502"/>
      <c r="H176" s="644" t="s">
        <v>247</v>
      </c>
      <c r="I176" s="644"/>
      <c r="J176" s="645"/>
      <c r="K176" s="514"/>
    </row>
    <row r="177" spans="1:11" s="501" customFormat="1" ht="23.25">
      <c r="A177" s="512"/>
      <c r="F177" s="502"/>
      <c r="H177" s="518" t="s">
        <v>18</v>
      </c>
      <c r="J177" s="518" t="s">
        <v>19</v>
      </c>
      <c r="K177" s="527"/>
    </row>
    <row r="178" spans="1:6" s="501" customFormat="1" ht="23.25">
      <c r="A178" s="512"/>
      <c r="B178" s="513" t="s">
        <v>249</v>
      </c>
      <c r="F178" s="502"/>
    </row>
    <row r="179" spans="1:10" s="501" customFormat="1" ht="23.25">
      <c r="A179" s="512"/>
      <c r="B179" s="767" t="s">
        <v>137</v>
      </c>
      <c r="C179" s="519"/>
      <c r="F179" s="502"/>
      <c r="H179" s="522">
        <v>-2418533.82</v>
      </c>
      <c r="I179" s="522"/>
      <c r="J179" s="522">
        <v>-2949105.6</v>
      </c>
    </row>
    <row r="180" spans="1:10" s="501" customFormat="1" ht="23.25">
      <c r="A180" s="512"/>
      <c r="B180" s="767" t="s">
        <v>142</v>
      </c>
      <c r="C180" s="519"/>
      <c r="F180" s="502"/>
      <c r="H180" s="522">
        <v>-85656133.75</v>
      </c>
      <c r="I180" s="522"/>
      <c r="J180" s="522">
        <v>32984671.3</v>
      </c>
    </row>
    <row r="181" spans="1:10" s="501" customFormat="1" ht="23.25">
      <c r="A181" s="512"/>
      <c r="B181" s="767" t="s">
        <v>138</v>
      </c>
      <c r="C181" s="519"/>
      <c r="F181" s="502"/>
      <c r="H181" s="522">
        <v>-0.01</v>
      </c>
      <c r="I181" s="522"/>
      <c r="J181" s="522">
        <v>0</v>
      </c>
    </row>
    <row r="182" spans="1:10" s="501" customFormat="1" ht="23.25">
      <c r="A182" s="512"/>
      <c r="C182" s="519"/>
      <c r="F182" s="502"/>
      <c r="H182" s="530"/>
      <c r="J182" s="530"/>
    </row>
    <row r="183" spans="1:10" s="501" customFormat="1" ht="23.25">
      <c r="A183" s="512"/>
      <c r="B183" s="772" t="s">
        <v>119</v>
      </c>
      <c r="C183" s="519"/>
      <c r="F183" s="502"/>
      <c r="H183" s="530"/>
      <c r="J183" s="530"/>
    </row>
    <row r="184" spans="1:10" s="501" customFormat="1" ht="23.25">
      <c r="A184" s="512"/>
      <c r="B184" s="767" t="s">
        <v>118</v>
      </c>
      <c r="C184" s="519"/>
      <c r="F184" s="502"/>
      <c r="H184" s="530"/>
      <c r="J184" s="530"/>
    </row>
    <row r="185" spans="1:10" s="501" customFormat="1" ht="23.25">
      <c r="A185" s="512"/>
      <c r="B185" s="767" t="s">
        <v>120</v>
      </c>
      <c r="C185" s="519"/>
      <c r="F185" s="502"/>
      <c r="H185" s="530"/>
      <c r="J185" s="530"/>
    </row>
    <row r="186" spans="1:10" s="501" customFormat="1" ht="23.25">
      <c r="A186" s="512"/>
      <c r="B186" s="767" t="s">
        <v>121</v>
      </c>
      <c r="C186" s="519"/>
      <c r="F186" s="502"/>
      <c r="H186" s="530"/>
      <c r="J186" s="530"/>
    </row>
    <row r="187" spans="1:10" s="501" customFormat="1" ht="23.25">
      <c r="A187" s="512"/>
      <c r="B187" s="767" t="s">
        <v>122</v>
      </c>
      <c r="C187" s="519"/>
      <c r="F187" s="502"/>
      <c r="H187" s="530"/>
      <c r="J187" s="530"/>
    </row>
    <row r="188" spans="1:10" s="501" customFormat="1" ht="23.25">
      <c r="A188" s="512"/>
      <c r="B188" s="767" t="s">
        <v>123</v>
      </c>
      <c r="C188" s="519"/>
      <c r="F188" s="502"/>
      <c r="H188" s="530"/>
      <c r="J188" s="530"/>
    </row>
    <row r="189" spans="1:10" s="501" customFormat="1" ht="23.25">
      <c r="A189" s="512"/>
      <c r="B189" s="767"/>
      <c r="C189" s="519"/>
      <c r="F189" s="502"/>
      <c r="H189" s="530"/>
      <c r="J189" s="530"/>
    </row>
    <row r="190" spans="1:10" s="501" customFormat="1" ht="23.25">
      <c r="A190" s="512"/>
      <c r="B190" s="767"/>
      <c r="C190" s="519"/>
      <c r="F190" s="502"/>
      <c r="H190" s="530"/>
      <c r="J190" s="530"/>
    </row>
    <row r="191" spans="1:11" s="223" customFormat="1" ht="23.25">
      <c r="A191" s="7" t="s">
        <v>978</v>
      </c>
      <c r="B191" s="8"/>
      <c r="C191" s="8"/>
      <c r="D191" s="8"/>
      <c r="E191" s="8"/>
      <c r="F191" s="8"/>
      <c r="G191" s="75"/>
      <c r="H191" s="75"/>
      <c r="I191" s="11"/>
      <c r="J191" s="11"/>
      <c r="K191" s="11"/>
    </row>
    <row r="192" spans="2:11" s="223" customFormat="1" ht="23.25">
      <c r="B192" s="8" t="s">
        <v>916</v>
      </c>
      <c r="C192" s="8"/>
      <c r="D192" s="8"/>
      <c r="E192" s="8"/>
      <c r="F192" s="8"/>
      <c r="G192" s="75"/>
      <c r="H192" s="75"/>
      <c r="I192" s="11"/>
      <c r="J192" s="11"/>
      <c r="K192" s="11"/>
    </row>
    <row r="193" spans="1:10" s="223" customFormat="1" ht="23.25">
      <c r="A193" s="8"/>
      <c r="B193" s="8"/>
      <c r="C193" s="8"/>
      <c r="D193" s="8"/>
      <c r="E193" s="8"/>
      <c r="F193" s="8"/>
      <c r="G193" s="75"/>
      <c r="H193" s="660"/>
      <c r="I193" s="660"/>
      <c r="J193" s="661" t="s">
        <v>763</v>
      </c>
    </row>
    <row r="194" spans="1:10" s="223" customFormat="1" ht="23.25">
      <c r="A194" s="8"/>
      <c r="B194" s="8"/>
      <c r="C194" s="8"/>
      <c r="D194" s="8"/>
      <c r="E194" s="8"/>
      <c r="F194" s="8"/>
      <c r="G194" s="75"/>
      <c r="H194" s="662"/>
      <c r="I194" s="663" t="s">
        <v>737</v>
      </c>
      <c r="J194" s="663"/>
    </row>
    <row r="195" spans="1:10" s="223" customFormat="1" ht="23.25">
      <c r="A195" s="8"/>
      <c r="B195" s="8"/>
      <c r="C195" s="8"/>
      <c r="D195" s="8"/>
      <c r="E195" s="8"/>
      <c r="F195" s="8"/>
      <c r="G195" s="75"/>
      <c r="H195" s="662"/>
      <c r="I195" s="663" t="s">
        <v>263</v>
      </c>
      <c r="J195" s="663"/>
    </row>
    <row r="196" spans="1:10" s="223" customFormat="1" ht="23.25">
      <c r="A196" s="8"/>
      <c r="B196" s="8"/>
      <c r="C196" s="8"/>
      <c r="D196" s="8"/>
      <c r="E196" s="8"/>
      <c r="F196" s="8"/>
      <c r="G196" s="75"/>
      <c r="H196" s="664"/>
      <c r="I196" s="665" t="s">
        <v>546</v>
      </c>
      <c r="J196" s="666"/>
    </row>
    <row r="197" spans="7:10" s="220" customFormat="1" ht="23.25">
      <c r="G197" s="75"/>
      <c r="H197" s="518" t="s">
        <v>18</v>
      </c>
      <c r="J197" s="407" t="s">
        <v>381</v>
      </c>
    </row>
    <row r="198" spans="2:10" s="220" customFormat="1" ht="23.25">
      <c r="B198" s="220" t="s">
        <v>917</v>
      </c>
      <c r="G198" s="75"/>
      <c r="H198" s="520">
        <v>1676742.49</v>
      </c>
      <c r="I198" s="335"/>
      <c r="J198" s="418">
        <v>2167279.13</v>
      </c>
    </row>
    <row r="199" spans="2:10" s="220" customFormat="1" ht="23.25">
      <c r="B199" s="220" t="s">
        <v>918</v>
      </c>
      <c r="G199" s="75"/>
      <c r="H199" s="520">
        <v>3076383.59</v>
      </c>
      <c r="I199" s="335"/>
      <c r="J199" s="418">
        <v>1579851.51</v>
      </c>
    </row>
    <row r="200" spans="2:10" s="220" customFormat="1" ht="23.25">
      <c r="B200" s="220" t="s">
        <v>919</v>
      </c>
      <c r="G200" s="75"/>
      <c r="H200" s="419">
        <v>70784918.71</v>
      </c>
      <c r="I200" s="335"/>
      <c r="J200" s="419">
        <v>54774994.77</v>
      </c>
    </row>
    <row r="201" spans="3:10" s="220" customFormat="1" ht="24" thickBot="1">
      <c r="C201" s="220" t="s">
        <v>719</v>
      </c>
      <c r="G201" s="75"/>
      <c r="H201" s="337">
        <f>SUM(H198:H200)</f>
        <v>75538044.78999999</v>
      </c>
      <c r="I201" s="336"/>
      <c r="J201" s="337">
        <f>SUM(J198:J200)</f>
        <v>58522125.410000004</v>
      </c>
    </row>
    <row r="202" spans="7:10" s="220" customFormat="1" ht="24" customHeight="1" thickTop="1">
      <c r="G202" s="75"/>
      <c r="H202" s="414"/>
      <c r="I202" s="336"/>
      <c r="J202" s="414"/>
    </row>
  </sheetData>
  <sheetProtection/>
  <mergeCells count="10">
    <mergeCell ref="A162:L162"/>
    <mergeCell ref="A5:J5"/>
    <mergeCell ref="A32:J32"/>
    <mergeCell ref="A106:L106"/>
    <mergeCell ref="A1:J1"/>
    <mergeCell ref="A2:J2"/>
    <mergeCell ref="A3:J3"/>
    <mergeCell ref="A70:K70"/>
    <mergeCell ref="A4:J4"/>
    <mergeCell ref="A127:L127"/>
  </mergeCells>
  <printOptions/>
  <pageMargins left="0.7086614173228347" right="0.2755905511811024" top="0.6299212598425197" bottom="0.5118110236220472" header="0.2755905511811024" footer="0.2755905511811024"/>
  <pageSetup horizontalDpi="600" verticalDpi="600" orientation="portrait" paperSize="9" scale="82" r:id="rId1"/>
  <rowBreaks count="5" manualBreakCount="5">
    <brk id="31" max="10" man="1"/>
    <brk id="69" max="10" man="1"/>
    <brk id="105" max="10" man="1"/>
    <brk id="126" max="10" man="1"/>
    <brk id="161" max="10" man="1"/>
  </rowBreaks>
</worksheet>
</file>

<file path=xl/worksheets/sheet10.xml><?xml version="1.0" encoding="utf-8"?>
<worksheet xmlns="http://schemas.openxmlformats.org/spreadsheetml/2006/main" xmlns:r="http://schemas.openxmlformats.org/officeDocument/2006/relationships">
  <dimension ref="A1:L211"/>
  <sheetViews>
    <sheetView zoomScale="85" zoomScaleNormal="85" zoomScaleSheetLayoutView="90" zoomScalePageLayoutView="0" workbookViewId="0" topLeftCell="A197">
      <selection activeCell="G126" sqref="G126"/>
    </sheetView>
  </sheetViews>
  <sheetFormatPr defaultColWidth="9.140625" defaultRowHeight="27" customHeight="1"/>
  <cols>
    <col min="1" max="1" width="7.7109375" style="171" customWidth="1"/>
    <col min="2" max="3" width="9.140625" style="171" customWidth="1"/>
    <col min="4" max="4" width="12.00390625" style="171" customWidth="1"/>
    <col min="5" max="5" width="17.140625" style="171" customWidth="1"/>
    <col min="6" max="6" width="0.9921875" style="171" customWidth="1"/>
    <col min="7" max="7" width="17.8515625" style="171" customWidth="1"/>
    <col min="8" max="8" width="1.28515625" style="171" customWidth="1"/>
    <col min="9" max="9" width="17.28125" style="171" customWidth="1"/>
    <col min="10" max="10" width="0.9921875" style="171" customWidth="1"/>
    <col min="11" max="11" width="17.00390625" style="171" customWidth="1"/>
    <col min="12" max="12" width="13.28125" style="171" customWidth="1"/>
    <col min="13" max="13" width="2.28125" style="171" customWidth="1"/>
    <col min="14" max="16384" width="9.140625" style="171" customWidth="1"/>
  </cols>
  <sheetData>
    <row r="1" spans="1:12" ht="30" customHeight="1">
      <c r="A1" s="805" t="s">
        <v>359</v>
      </c>
      <c r="B1" s="805"/>
      <c r="C1" s="805"/>
      <c r="D1" s="805"/>
      <c r="E1" s="805"/>
      <c r="F1" s="805"/>
      <c r="G1" s="805"/>
      <c r="H1" s="805"/>
      <c r="I1" s="805"/>
      <c r="J1" s="805"/>
      <c r="K1" s="805"/>
      <c r="L1" s="805"/>
    </row>
    <row r="2" spans="1:12" ht="30" customHeight="1">
      <c r="A2" s="599"/>
      <c r="B2" s="599"/>
      <c r="C2" s="599"/>
      <c r="D2" s="599"/>
      <c r="E2" s="599"/>
      <c r="F2" s="599"/>
      <c r="G2" s="599"/>
      <c r="H2" s="599"/>
      <c r="I2" s="599"/>
      <c r="J2" s="599"/>
      <c r="K2" s="599"/>
      <c r="L2" s="599"/>
    </row>
    <row r="3" ht="30" customHeight="1">
      <c r="A3" s="600" t="s">
        <v>66</v>
      </c>
    </row>
    <row r="4" spans="1:2" ht="30" customHeight="1">
      <c r="A4" s="171" t="s">
        <v>788</v>
      </c>
      <c r="B4" s="171" t="s">
        <v>483</v>
      </c>
    </row>
    <row r="5" ht="30" customHeight="1">
      <c r="A5" s="171" t="s">
        <v>484</v>
      </c>
    </row>
    <row r="6" ht="30" customHeight="1">
      <c r="B6" s="171" t="s">
        <v>63</v>
      </c>
    </row>
    <row r="7" ht="15.75" customHeight="1">
      <c r="A7" s="171" t="s">
        <v>471</v>
      </c>
    </row>
    <row r="8" spans="5:12" ht="30" customHeight="1">
      <c r="E8" s="601"/>
      <c r="F8" s="601"/>
      <c r="G8" s="601"/>
      <c r="H8" s="220"/>
      <c r="I8" s="601"/>
      <c r="J8" s="220"/>
      <c r="K8" s="213" t="s">
        <v>763</v>
      </c>
      <c r="L8" s="220"/>
    </row>
    <row r="9" spans="5:12" ht="30" customHeight="1">
      <c r="E9" s="602"/>
      <c r="F9" s="602"/>
      <c r="G9" s="602"/>
      <c r="H9" s="220"/>
      <c r="I9" s="806" t="s">
        <v>577</v>
      </c>
      <c r="J9" s="806"/>
      <c r="K9" s="806"/>
      <c r="L9" s="220"/>
    </row>
    <row r="10" spans="5:12" ht="30" customHeight="1">
      <c r="E10" s="602"/>
      <c r="F10" s="602"/>
      <c r="G10" s="602"/>
      <c r="H10" s="220"/>
      <c r="I10" s="544"/>
      <c r="J10" s="544" t="s">
        <v>548</v>
      </c>
      <c r="K10" s="544"/>
      <c r="L10" s="220"/>
    </row>
    <row r="11" spans="5:12" ht="30" customHeight="1">
      <c r="E11" s="544"/>
      <c r="F11" s="544"/>
      <c r="G11" s="544"/>
      <c r="H11" s="220"/>
      <c r="I11" s="807" t="s">
        <v>546</v>
      </c>
      <c r="J11" s="807"/>
      <c r="K11" s="807"/>
      <c r="L11" s="220"/>
    </row>
    <row r="12" spans="1:12" s="220" customFormat="1" ht="30" customHeight="1">
      <c r="A12" s="600" t="s">
        <v>590</v>
      </c>
      <c r="B12" s="114"/>
      <c r="C12" s="114"/>
      <c r="D12" s="114"/>
      <c r="E12" s="603"/>
      <c r="F12" s="597"/>
      <c r="G12" s="603"/>
      <c r="H12" s="223"/>
      <c r="I12" s="34" t="s">
        <v>18</v>
      </c>
      <c r="J12" s="207"/>
      <c r="K12" s="549" t="s">
        <v>381</v>
      </c>
      <c r="L12" s="223"/>
    </row>
    <row r="13" spans="2:12" ht="30" customHeight="1">
      <c r="B13" s="396" t="s">
        <v>393</v>
      </c>
      <c r="E13" s="208"/>
      <c r="F13" s="209"/>
      <c r="G13" s="209"/>
      <c r="H13" s="209"/>
      <c r="I13" s="393">
        <v>238535410.17</v>
      </c>
      <c r="J13" s="209"/>
      <c r="K13" s="393">
        <v>244700134.15</v>
      </c>
      <c r="L13" s="209"/>
    </row>
    <row r="14" spans="2:12" ht="30" customHeight="1">
      <c r="B14" s="396" t="s">
        <v>394</v>
      </c>
      <c r="E14" s="208"/>
      <c r="F14" s="209"/>
      <c r="G14" s="209"/>
      <c r="H14" s="209"/>
      <c r="I14" s="393">
        <v>202115007.21</v>
      </c>
      <c r="J14" s="209"/>
      <c r="K14" s="393">
        <v>238641938.05</v>
      </c>
      <c r="L14" s="209"/>
    </row>
    <row r="15" spans="2:12" ht="30" customHeight="1">
      <c r="B15" s="396" t="s">
        <v>395</v>
      </c>
      <c r="E15" s="209"/>
      <c r="F15" s="209"/>
      <c r="G15" s="209"/>
      <c r="H15" s="209"/>
      <c r="I15" s="393">
        <v>43939402.72</v>
      </c>
      <c r="J15" s="209"/>
      <c r="K15" s="393">
        <v>36758263.3</v>
      </c>
      <c r="L15" s="209"/>
    </row>
    <row r="16" spans="5:12" ht="21" customHeight="1">
      <c r="E16" s="209"/>
      <c r="F16" s="209"/>
      <c r="G16" s="209"/>
      <c r="H16" s="209"/>
      <c r="I16" s="393"/>
      <c r="J16" s="209"/>
      <c r="K16" s="209"/>
      <c r="L16" s="209"/>
    </row>
    <row r="17" spans="5:11" s="697" customFormat="1" ht="24.75" customHeight="1">
      <c r="E17" s="698"/>
      <c r="F17" s="698"/>
      <c r="G17" s="699"/>
      <c r="H17" s="700"/>
      <c r="I17" s="698"/>
      <c r="J17" s="698"/>
      <c r="K17" s="699" t="s">
        <v>763</v>
      </c>
    </row>
    <row r="18" spans="5:11" s="697" customFormat="1" ht="24.75" customHeight="1">
      <c r="E18" s="803" t="s">
        <v>520</v>
      </c>
      <c r="F18" s="803"/>
      <c r="G18" s="803"/>
      <c r="H18" s="701"/>
      <c r="I18" s="702"/>
      <c r="J18" s="702"/>
      <c r="K18" s="702"/>
    </row>
    <row r="19" spans="5:11" s="697" customFormat="1" ht="24.75" customHeight="1">
      <c r="E19" s="803" t="s">
        <v>526</v>
      </c>
      <c r="F19" s="803"/>
      <c r="G19" s="803"/>
      <c r="H19" s="701"/>
      <c r="I19" s="702"/>
      <c r="J19" s="702"/>
      <c r="K19" s="702"/>
    </row>
    <row r="20" spans="5:11" s="697" customFormat="1" ht="24.75" customHeight="1">
      <c r="E20" s="803" t="s">
        <v>350</v>
      </c>
      <c r="F20" s="803"/>
      <c r="G20" s="803"/>
      <c r="H20" s="701"/>
      <c r="I20" s="702"/>
      <c r="J20" s="702"/>
      <c r="K20" s="702"/>
    </row>
    <row r="21" spans="5:11" s="697" customFormat="1" ht="24.75" customHeight="1">
      <c r="E21" s="703"/>
      <c r="F21" s="703" t="s">
        <v>541</v>
      </c>
      <c r="G21" s="703"/>
      <c r="H21" s="700"/>
      <c r="I21" s="802" t="s">
        <v>852</v>
      </c>
      <c r="J21" s="802"/>
      <c r="K21" s="802"/>
    </row>
    <row r="22" spans="1:8" s="700" customFormat="1" ht="24.75" customHeight="1">
      <c r="A22" s="206"/>
      <c r="B22" s="681"/>
      <c r="C22" s="681"/>
      <c r="D22" s="681"/>
      <c r="E22" s="605" t="s">
        <v>18</v>
      </c>
      <c r="F22" s="207"/>
      <c r="G22" s="605" t="s">
        <v>19</v>
      </c>
      <c r="H22" s="704"/>
    </row>
    <row r="23" spans="1:8" s="697" customFormat="1" ht="24.75" customHeight="1">
      <c r="A23" s="705" t="s">
        <v>853</v>
      </c>
      <c r="E23" s="706"/>
      <c r="F23" s="706"/>
      <c r="G23" s="706"/>
      <c r="H23" s="707"/>
    </row>
    <row r="24" spans="2:9" s="697" customFormat="1" ht="24.75" customHeight="1">
      <c r="B24" s="697" t="s">
        <v>591</v>
      </c>
      <c r="E24" s="393">
        <v>181191.8</v>
      </c>
      <c r="F24" s="395"/>
      <c r="G24" s="393">
        <v>205686.95</v>
      </c>
      <c r="H24" s="352"/>
      <c r="I24" s="697" t="s">
        <v>854</v>
      </c>
    </row>
    <row r="25" spans="2:9" s="697" customFormat="1" ht="24.75" customHeight="1">
      <c r="B25" s="697" t="s">
        <v>592</v>
      </c>
      <c r="E25" s="393">
        <v>399747080.68</v>
      </c>
      <c r="F25" s="395"/>
      <c r="G25" s="393">
        <v>348227750.56</v>
      </c>
      <c r="H25" s="352"/>
      <c r="I25" s="697" t="s">
        <v>855</v>
      </c>
    </row>
    <row r="26" spans="5:9" s="697" customFormat="1" ht="24.75" customHeight="1">
      <c r="E26" s="350"/>
      <c r="F26" s="395"/>
      <c r="G26" s="350"/>
      <c r="H26" s="352"/>
      <c r="I26" s="697" t="s">
        <v>856</v>
      </c>
    </row>
    <row r="27" spans="5:9" s="697" customFormat="1" ht="24.75" customHeight="1">
      <c r="E27" s="350"/>
      <c r="F27" s="395"/>
      <c r="G27" s="350"/>
      <c r="H27" s="352"/>
      <c r="I27" s="697" t="s">
        <v>857</v>
      </c>
    </row>
    <row r="28" spans="5:9" s="697" customFormat="1" ht="24.75" customHeight="1">
      <c r="E28" s="350"/>
      <c r="F28" s="395"/>
      <c r="G28" s="350"/>
      <c r="H28" s="352"/>
      <c r="I28" s="697" t="s">
        <v>858</v>
      </c>
    </row>
    <row r="29" spans="2:9" s="697" customFormat="1" ht="24.75" customHeight="1">
      <c r="B29" s="697" t="s">
        <v>593</v>
      </c>
      <c r="E29" s="393">
        <v>21835002.26</v>
      </c>
      <c r="F29" s="395"/>
      <c r="G29" s="393">
        <v>21876437.15</v>
      </c>
      <c r="H29" s="352"/>
      <c r="I29" s="697" t="s">
        <v>447</v>
      </c>
    </row>
    <row r="30" spans="2:9" s="697" customFormat="1" ht="24.75" customHeight="1">
      <c r="B30" s="697" t="s">
        <v>594</v>
      </c>
      <c r="E30" s="393">
        <v>5110000</v>
      </c>
      <c r="F30" s="395"/>
      <c r="G30" s="393">
        <v>6214000</v>
      </c>
      <c r="H30" s="352"/>
      <c r="I30" s="697" t="s">
        <v>859</v>
      </c>
    </row>
    <row r="31" spans="2:9" s="697" customFormat="1" ht="24.75" customHeight="1">
      <c r="B31" s="697" t="s">
        <v>595</v>
      </c>
      <c r="E31" s="393">
        <v>21110135.5</v>
      </c>
      <c r="F31" s="395"/>
      <c r="G31" s="393">
        <v>15730103.17</v>
      </c>
      <c r="H31" s="352"/>
      <c r="I31" s="697" t="s">
        <v>860</v>
      </c>
    </row>
    <row r="32" spans="2:9" s="697" customFormat="1" ht="24.75" customHeight="1">
      <c r="B32" s="697" t="s">
        <v>596</v>
      </c>
      <c r="E32" s="393">
        <v>15156835.83</v>
      </c>
      <c r="F32" s="395"/>
      <c r="G32" s="393">
        <v>15592434.35</v>
      </c>
      <c r="H32" s="352"/>
      <c r="I32" s="697" t="s">
        <v>861</v>
      </c>
    </row>
    <row r="33" spans="5:9" s="697" customFormat="1" ht="24.75" customHeight="1">
      <c r="E33" s="350"/>
      <c r="F33" s="351"/>
      <c r="G33" s="350"/>
      <c r="H33" s="352"/>
      <c r="I33" s="697" t="s">
        <v>862</v>
      </c>
    </row>
    <row r="34" spans="5:8" s="697" customFormat="1" ht="24.75" customHeight="1">
      <c r="E34" s="350"/>
      <c r="F34" s="350"/>
      <c r="G34" s="350"/>
      <c r="H34" s="352"/>
    </row>
    <row r="35" spans="5:8" s="697" customFormat="1" ht="24.75" customHeight="1">
      <c r="E35" s="350"/>
      <c r="F35" s="351"/>
      <c r="G35" s="338"/>
      <c r="H35" s="352"/>
    </row>
    <row r="36" spans="5:8" s="697" customFormat="1" ht="24.75" customHeight="1">
      <c r="E36" s="350"/>
      <c r="F36" s="351"/>
      <c r="G36" s="338"/>
      <c r="H36" s="352"/>
    </row>
    <row r="37" spans="5:8" s="697" customFormat="1" ht="24.75" customHeight="1">
      <c r="E37" s="350"/>
      <c r="F37" s="351"/>
      <c r="G37" s="338"/>
      <c r="H37" s="352"/>
    </row>
    <row r="38" spans="5:8" s="697" customFormat="1" ht="24.75" customHeight="1">
      <c r="E38" s="350"/>
      <c r="F38" s="351"/>
      <c r="G38" s="338"/>
      <c r="H38" s="352"/>
    </row>
    <row r="39" spans="5:8" s="697" customFormat="1" ht="24.75" customHeight="1">
      <c r="E39" s="350"/>
      <c r="F39" s="351"/>
      <c r="G39" s="338"/>
      <c r="H39" s="352"/>
    </row>
    <row r="40" spans="1:12" ht="24" customHeight="1">
      <c r="A40" s="804" t="s">
        <v>107</v>
      </c>
      <c r="B40" s="804"/>
      <c r="C40" s="804"/>
      <c r="D40" s="804"/>
      <c r="E40" s="804"/>
      <c r="F40" s="804"/>
      <c r="G40" s="804"/>
      <c r="H40" s="804"/>
      <c r="I40" s="804"/>
      <c r="J40" s="804"/>
      <c r="K40" s="804"/>
      <c r="L40" s="804"/>
    </row>
    <row r="41" spans="5:11" ht="24" customHeight="1">
      <c r="E41" s="209"/>
      <c r="F41" s="209"/>
      <c r="G41" s="209"/>
      <c r="H41" s="209"/>
      <c r="I41" s="209"/>
      <c r="J41" s="209"/>
      <c r="K41" s="209"/>
    </row>
    <row r="42" spans="1:11" ht="24" customHeight="1">
      <c r="A42" s="705" t="s">
        <v>68</v>
      </c>
      <c r="E42" s="209"/>
      <c r="F42" s="209"/>
      <c r="G42" s="209"/>
      <c r="H42" s="209"/>
      <c r="I42" s="209"/>
      <c r="J42" s="209"/>
      <c r="K42" s="209"/>
    </row>
    <row r="43" spans="5:11" ht="24" customHeight="1">
      <c r="E43" s="209"/>
      <c r="F43" s="209"/>
      <c r="G43" s="209"/>
      <c r="H43" s="209"/>
      <c r="I43" s="209"/>
      <c r="J43" s="209"/>
      <c r="K43" s="209"/>
    </row>
    <row r="44" spans="5:11" s="697" customFormat="1" ht="24" customHeight="1">
      <c r="E44" s="698"/>
      <c r="F44" s="698"/>
      <c r="G44" s="699"/>
      <c r="H44" s="700"/>
      <c r="I44" s="698"/>
      <c r="J44" s="698"/>
      <c r="K44" s="699" t="s">
        <v>763</v>
      </c>
    </row>
    <row r="45" spans="5:11" s="697" customFormat="1" ht="24" customHeight="1">
      <c r="E45" s="803" t="s">
        <v>520</v>
      </c>
      <c r="F45" s="803"/>
      <c r="G45" s="803"/>
      <c r="H45" s="701"/>
      <c r="I45" s="702"/>
      <c r="J45" s="702"/>
      <c r="K45" s="702"/>
    </row>
    <row r="46" spans="5:11" s="697" customFormat="1" ht="24" customHeight="1">
      <c r="E46" s="803" t="s">
        <v>526</v>
      </c>
      <c r="F46" s="803"/>
      <c r="G46" s="803"/>
      <c r="H46" s="701"/>
      <c r="I46" s="702"/>
      <c r="J46" s="702"/>
      <c r="K46" s="702"/>
    </row>
    <row r="47" spans="5:11" s="697" customFormat="1" ht="24" customHeight="1">
      <c r="E47" s="803" t="s">
        <v>350</v>
      </c>
      <c r="F47" s="803"/>
      <c r="G47" s="803"/>
      <c r="H47" s="701"/>
      <c r="I47" s="702"/>
      <c r="J47" s="702"/>
      <c r="K47" s="702"/>
    </row>
    <row r="48" spans="5:11" s="697" customFormat="1" ht="24" customHeight="1">
      <c r="E48" s="703"/>
      <c r="F48" s="703" t="s">
        <v>541</v>
      </c>
      <c r="G48" s="703"/>
      <c r="H48" s="700"/>
      <c r="I48" s="802" t="s">
        <v>852</v>
      </c>
      <c r="J48" s="802"/>
      <c r="K48" s="802"/>
    </row>
    <row r="49" spans="1:8" s="700" customFormat="1" ht="24" customHeight="1">
      <c r="A49" s="206"/>
      <c r="B49" s="681"/>
      <c r="C49" s="681"/>
      <c r="D49" s="681"/>
      <c r="E49" s="605" t="s">
        <v>18</v>
      </c>
      <c r="F49" s="207"/>
      <c r="G49" s="605" t="s">
        <v>19</v>
      </c>
      <c r="H49" s="704"/>
    </row>
    <row r="50" spans="1:8" s="697" customFormat="1" ht="24" customHeight="1">
      <c r="A50" s="705" t="s">
        <v>486</v>
      </c>
      <c r="E50" s="706"/>
      <c r="F50" s="706"/>
      <c r="G50" s="706"/>
      <c r="H50" s="707"/>
    </row>
    <row r="51" spans="2:9" s="697" customFormat="1" ht="24" customHeight="1">
      <c r="B51" s="697" t="s">
        <v>598</v>
      </c>
      <c r="E51" s="460">
        <v>9801883.26</v>
      </c>
      <c r="F51" s="461"/>
      <c r="G51" s="460">
        <v>6555143.78</v>
      </c>
      <c r="H51" s="352"/>
      <c r="I51" s="697" t="s">
        <v>863</v>
      </c>
    </row>
    <row r="52" spans="5:9" s="697" customFormat="1" ht="24" customHeight="1">
      <c r="E52" s="462"/>
      <c r="F52" s="461"/>
      <c r="G52" s="462"/>
      <c r="H52" s="209"/>
      <c r="I52" s="211" t="s">
        <v>864</v>
      </c>
    </row>
    <row r="53" spans="5:9" s="697" customFormat="1" ht="24" customHeight="1">
      <c r="E53" s="462"/>
      <c r="F53" s="461"/>
      <c r="G53" s="462"/>
      <c r="H53" s="209"/>
      <c r="I53" s="211" t="s">
        <v>865</v>
      </c>
    </row>
    <row r="54" spans="2:9" s="697" customFormat="1" ht="24" customHeight="1">
      <c r="B54" s="697" t="s">
        <v>866</v>
      </c>
      <c r="E54" s="460">
        <v>6161242.92</v>
      </c>
      <c r="F54" s="461"/>
      <c r="G54" s="460">
        <v>6849495.86</v>
      </c>
      <c r="H54" s="352"/>
      <c r="I54" s="697" t="s">
        <v>867</v>
      </c>
    </row>
    <row r="55" spans="5:9" s="697" customFormat="1" ht="24" customHeight="1">
      <c r="E55" s="462"/>
      <c r="F55" s="461"/>
      <c r="G55" s="462"/>
      <c r="H55" s="352"/>
      <c r="I55" s="211" t="s">
        <v>868</v>
      </c>
    </row>
    <row r="56" spans="2:9" s="697" customFormat="1" ht="24" customHeight="1">
      <c r="B56" s="697" t="s">
        <v>583</v>
      </c>
      <c r="E56" s="460">
        <v>15645885</v>
      </c>
      <c r="F56" s="461"/>
      <c r="G56" s="460">
        <v>7466505</v>
      </c>
      <c r="H56" s="352"/>
      <c r="I56" s="697" t="s">
        <v>538</v>
      </c>
    </row>
    <row r="57" spans="5:9" s="697" customFormat="1" ht="24" customHeight="1">
      <c r="E57" s="462"/>
      <c r="F57" s="461"/>
      <c r="G57" s="462"/>
      <c r="H57" s="352"/>
      <c r="I57" s="697" t="s">
        <v>869</v>
      </c>
    </row>
    <row r="58" spans="2:11" s="697" customFormat="1" ht="24" customHeight="1">
      <c r="B58" s="23" t="s">
        <v>479</v>
      </c>
      <c r="C58" s="171"/>
      <c r="D58" s="171"/>
      <c r="E58" s="460">
        <v>31341288.89</v>
      </c>
      <c r="F58" s="461"/>
      <c r="G58" s="460">
        <v>5000</v>
      </c>
      <c r="H58" s="352"/>
      <c r="I58" s="171" t="s">
        <v>480</v>
      </c>
      <c r="J58" s="171"/>
      <c r="K58" s="171"/>
    </row>
    <row r="59" spans="2:9" s="697" customFormat="1" ht="24" customHeight="1">
      <c r="B59" s="697" t="s">
        <v>500</v>
      </c>
      <c r="E59" s="730">
        <v>0</v>
      </c>
      <c r="F59" s="461"/>
      <c r="G59" s="460">
        <v>3744000</v>
      </c>
      <c r="H59" s="352"/>
      <c r="I59" s="697" t="s">
        <v>870</v>
      </c>
    </row>
    <row r="60" spans="2:11" ht="24" customHeight="1">
      <c r="B60" s="396" t="s">
        <v>454</v>
      </c>
      <c r="E60" s="730">
        <v>0</v>
      </c>
      <c r="F60" s="461"/>
      <c r="G60" s="460">
        <v>35694332.35</v>
      </c>
      <c r="H60" s="209"/>
      <c r="I60" s="397" t="s">
        <v>455</v>
      </c>
      <c r="J60" s="210"/>
      <c r="K60" s="211"/>
    </row>
    <row r="61" spans="5:11" s="697" customFormat="1" ht="24" customHeight="1">
      <c r="E61" s="212"/>
      <c r="F61" s="210"/>
      <c r="G61" s="211"/>
      <c r="H61" s="209"/>
      <c r="I61" s="212"/>
      <c r="J61" s="210"/>
      <c r="K61" s="211"/>
    </row>
    <row r="62" spans="5:11" s="697" customFormat="1" ht="24" customHeight="1">
      <c r="E62" s="803" t="s">
        <v>520</v>
      </c>
      <c r="F62" s="803"/>
      <c r="G62" s="803"/>
      <c r="H62" s="701"/>
      <c r="I62" s="702"/>
      <c r="J62" s="702"/>
      <c r="K62" s="702"/>
    </row>
    <row r="63" spans="1:11" s="709" customFormat="1" ht="24" customHeight="1">
      <c r="A63" s="697"/>
      <c r="B63" s="697"/>
      <c r="C63" s="697"/>
      <c r="D63" s="697"/>
      <c r="E63" s="803" t="s">
        <v>526</v>
      </c>
      <c r="F63" s="803"/>
      <c r="G63" s="803"/>
      <c r="H63" s="701"/>
      <c r="I63" s="702"/>
      <c r="J63" s="702"/>
      <c r="K63" s="702"/>
    </row>
    <row r="64" spans="1:11" s="709" customFormat="1" ht="24" customHeight="1">
      <c r="A64" s="697"/>
      <c r="B64" s="697"/>
      <c r="C64" s="697"/>
      <c r="D64" s="697"/>
      <c r="E64" s="803" t="s">
        <v>350</v>
      </c>
      <c r="F64" s="803"/>
      <c r="G64" s="803"/>
      <c r="H64" s="701"/>
      <c r="I64" s="702"/>
      <c r="J64" s="702"/>
      <c r="K64" s="702"/>
    </row>
    <row r="65" spans="5:11" s="697" customFormat="1" ht="24" customHeight="1">
      <c r="E65" s="703"/>
      <c r="F65" s="703" t="s">
        <v>36</v>
      </c>
      <c r="G65" s="703"/>
      <c r="H65" s="700"/>
      <c r="I65" s="802" t="s">
        <v>852</v>
      </c>
      <c r="J65" s="802"/>
      <c r="K65" s="802"/>
    </row>
    <row r="66" spans="1:11" s="697" customFormat="1" ht="24" customHeight="1">
      <c r="A66" s="206"/>
      <c r="B66" s="681"/>
      <c r="C66" s="681"/>
      <c r="D66" s="681"/>
      <c r="E66" s="605" t="s">
        <v>18</v>
      </c>
      <c r="F66" s="207"/>
      <c r="G66" s="605" t="s">
        <v>19</v>
      </c>
      <c r="H66" s="704"/>
      <c r="I66" s="700"/>
      <c r="J66" s="700"/>
      <c r="K66" s="700"/>
    </row>
    <row r="67" spans="1:8" s="697" customFormat="1" ht="24" customHeight="1">
      <c r="A67" s="705" t="s">
        <v>853</v>
      </c>
      <c r="E67" s="706"/>
      <c r="F67" s="706"/>
      <c r="G67" s="706"/>
      <c r="H67" s="707"/>
    </row>
    <row r="68" spans="2:9" s="697" customFormat="1" ht="24" customHeight="1">
      <c r="B68" s="697" t="s">
        <v>591</v>
      </c>
      <c r="E68" s="393">
        <v>384616.51</v>
      </c>
      <c r="F68" s="395"/>
      <c r="G68" s="393">
        <v>431323.14</v>
      </c>
      <c r="H68" s="352"/>
      <c r="I68" s="697" t="s">
        <v>854</v>
      </c>
    </row>
    <row r="69" spans="1:11" s="3" customFormat="1" ht="24" customHeight="1">
      <c r="A69" s="697"/>
      <c r="B69" s="697" t="s">
        <v>592</v>
      </c>
      <c r="C69" s="697"/>
      <c r="D69" s="697"/>
      <c r="E69" s="393">
        <v>804228055.96</v>
      </c>
      <c r="F69" s="395"/>
      <c r="G69" s="393">
        <v>674302329.14</v>
      </c>
      <c r="H69" s="352"/>
      <c r="I69" s="697" t="s">
        <v>855</v>
      </c>
      <c r="J69" s="697"/>
      <c r="K69" s="697"/>
    </row>
    <row r="70" spans="1:11" s="3" customFormat="1" ht="24" customHeight="1">
      <c r="A70" s="697"/>
      <c r="B70" s="697"/>
      <c r="C70" s="697"/>
      <c r="D70" s="697"/>
      <c r="E70" s="350"/>
      <c r="F70" s="395"/>
      <c r="G70" s="350"/>
      <c r="H70" s="352"/>
      <c r="I70" s="697" t="s">
        <v>856</v>
      </c>
      <c r="J70" s="697"/>
      <c r="K70" s="697"/>
    </row>
    <row r="71" spans="1:11" s="3" customFormat="1" ht="24" customHeight="1">
      <c r="A71" s="697"/>
      <c r="B71" s="697"/>
      <c r="C71" s="697"/>
      <c r="D71" s="697"/>
      <c r="E71" s="350"/>
      <c r="F71" s="395"/>
      <c r="G71" s="350"/>
      <c r="H71" s="352"/>
      <c r="I71" s="697" t="s">
        <v>857</v>
      </c>
      <c r="J71" s="697"/>
      <c r="K71" s="697"/>
    </row>
    <row r="72" spans="5:9" s="697" customFormat="1" ht="24" customHeight="1">
      <c r="E72" s="350"/>
      <c r="F72" s="395"/>
      <c r="G72" s="350"/>
      <c r="H72" s="352"/>
      <c r="I72" s="697" t="s">
        <v>858</v>
      </c>
    </row>
    <row r="73" spans="2:9" s="697" customFormat="1" ht="24" customHeight="1">
      <c r="B73" s="697" t="s">
        <v>593</v>
      </c>
      <c r="E73" s="393">
        <v>44953612.95</v>
      </c>
      <c r="F73" s="395"/>
      <c r="G73" s="393">
        <v>45129580.84</v>
      </c>
      <c r="H73" s="352"/>
      <c r="I73" s="697" t="s">
        <v>447</v>
      </c>
    </row>
    <row r="74" spans="2:9" s="697" customFormat="1" ht="24" customHeight="1">
      <c r="B74" s="697" t="s">
        <v>594</v>
      </c>
      <c r="E74" s="393">
        <v>10308000</v>
      </c>
      <c r="F74" s="395"/>
      <c r="G74" s="393">
        <v>12510957.17</v>
      </c>
      <c r="H74" s="352"/>
      <c r="I74" s="697" t="s">
        <v>859</v>
      </c>
    </row>
    <row r="75" spans="2:9" s="697" customFormat="1" ht="24" customHeight="1">
      <c r="B75" s="697" t="s">
        <v>595</v>
      </c>
      <c r="E75" s="393">
        <v>40383215.44</v>
      </c>
      <c r="F75" s="395"/>
      <c r="G75" s="393">
        <v>31996925.78</v>
      </c>
      <c r="H75" s="352"/>
      <c r="I75" s="697" t="s">
        <v>860</v>
      </c>
    </row>
    <row r="76" spans="2:9" s="697" customFormat="1" ht="24" customHeight="1">
      <c r="B76" s="697" t="s">
        <v>596</v>
      </c>
      <c r="E76" s="393">
        <v>29688635.06</v>
      </c>
      <c r="F76" s="395"/>
      <c r="G76" s="393">
        <v>28421138.35</v>
      </c>
      <c r="H76" s="352"/>
      <c r="I76" s="697" t="s">
        <v>861</v>
      </c>
    </row>
    <row r="77" spans="1:11" s="700" customFormat="1" ht="24" customHeight="1">
      <c r="A77" s="697"/>
      <c r="B77" s="697"/>
      <c r="C77" s="697"/>
      <c r="D77" s="697"/>
      <c r="E77" s="350"/>
      <c r="F77" s="351"/>
      <c r="G77" s="350"/>
      <c r="H77" s="352"/>
      <c r="I77" s="697" t="s">
        <v>862</v>
      </c>
      <c r="J77" s="697"/>
      <c r="K77" s="697"/>
    </row>
    <row r="78" spans="1:11" s="700" customFormat="1" ht="24" customHeight="1">
      <c r="A78" s="697"/>
      <c r="B78" s="697"/>
      <c r="C78" s="697"/>
      <c r="D78" s="697"/>
      <c r="E78" s="350"/>
      <c r="F78" s="351"/>
      <c r="G78" s="350"/>
      <c r="H78" s="352"/>
      <c r="I78" s="697"/>
      <c r="J78" s="697"/>
      <c r="K78" s="697"/>
    </row>
    <row r="79" spans="1:11" s="700" customFormat="1" ht="24" customHeight="1">
      <c r="A79" s="697"/>
      <c r="B79" s="697"/>
      <c r="C79" s="697"/>
      <c r="D79" s="697"/>
      <c r="E79" s="350"/>
      <c r="F79" s="351"/>
      <c r="G79" s="350"/>
      <c r="H79" s="352"/>
      <c r="I79" s="697"/>
      <c r="J79" s="697"/>
      <c r="K79" s="697"/>
    </row>
    <row r="80" spans="1:11" s="700" customFormat="1" ht="24" customHeight="1">
      <c r="A80" s="697"/>
      <c r="B80" s="697"/>
      <c r="C80" s="697"/>
      <c r="D80" s="697"/>
      <c r="E80" s="350"/>
      <c r="F80" s="351"/>
      <c r="G80" s="350"/>
      <c r="H80" s="352"/>
      <c r="I80" s="697"/>
      <c r="J80" s="697"/>
      <c r="K80" s="697"/>
    </row>
    <row r="81" spans="1:11" s="700" customFormat="1" ht="24" customHeight="1">
      <c r="A81" s="697"/>
      <c r="B81" s="697"/>
      <c r="C81" s="697"/>
      <c r="D81" s="697"/>
      <c r="E81" s="350"/>
      <c r="F81" s="351"/>
      <c r="G81" s="350"/>
      <c r="H81" s="352"/>
      <c r="I81" s="697"/>
      <c r="J81" s="697"/>
      <c r="K81" s="697"/>
    </row>
    <row r="82" spans="1:11" s="700" customFormat="1" ht="24" customHeight="1">
      <c r="A82" s="697"/>
      <c r="B82" s="697"/>
      <c r="C82" s="697"/>
      <c r="D82" s="697"/>
      <c r="E82" s="350"/>
      <c r="F82" s="351"/>
      <c r="G82" s="350"/>
      <c r="H82" s="352"/>
      <c r="I82" s="697"/>
      <c r="J82" s="697"/>
      <c r="K82" s="697"/>
    </row>
    <row r="83" spans="1:12" s="700" customFormat="1" ht="21.75" customHeight="1">
      <c r="A83" s="804" t="s">
        <v>108</v>
      </c>
      <c r="B83" s="804"/>
      <c r="C83" s="804"/>
      <c r="D83" s="804"/>
      <c r="E83" s="804"/>
      <c r="F83" s="804"/>
      <c r="G83" s="804"/>
      <c r="H83" s="804"/>
      <c r="I83" s="804"/>
      <c r="J83" s="804"/>
      <c r="K83" s="804"/>
      <c r="L83" s="804"/>
    </row>
    <row r="84" spans="1:11" s="700" customFormat="1" ht="21.75" customHeight="1">
      <c r="A84" s="708"/>
      <c r="B84" s="708"/>
      <c r="C84" s="708"/>
      <c r="D84" s="708"/>
      <c r="E84" s="708"/>
      <c r="F84" s="708"/>
      <c r="G84" s="708"/>
      <c r="H84" s="708"/>
      <c r="I84" s="708"/>
      <c r="J84" s="708"/>
      <c r="K84" s="708"/>
    </row>
    <row r="85" spans="1:8" s="697" customFormat="1" ht="21.75" customHeight="1">
      <c r="A85" s="705" t="s">
        <v>68</v>
      </c>
      <c r="E85" s="350"/>
      <c r="F85" s="351"/>
      <c r="G85" s="350"/>
      <c r="H85" s="352"/>
    </row>
    <row r="86" spans="5:11" s="697" customFormat="1" ht="21.75" customHeight="1">
      <c r="E86" s="803" t="s">
        <v>520</v>
      </c>
      <c r="F86" s="803"/>
      <c r="G86" s="803"/>
      <c r="H86" s="701"/>
      <c r="I86" s="702"/>
      <c r="J86" s="702"/>
      <c r="K86" s="702"/>
    </row>
    <row r="87" spans="1:11" s="709" customFormat="1" ht="21.75" customHeight="1">
      <c r="A87" s="697"/>
      <c r="B87" s="697"/>
      <c r="C87" s="697"/>
      <c r="D87" s="697"/>
      <c r="E87" s="803" t="s">
        <v>526</v>
      </c>
      <c r="F87" s="803"/>
      <c r="G87" s="803"/>
      <c r="H87" s="701"/>
      <c r="I87" s="702"/>
      <c r="J87" s="702"/>
      <c r="K87" s="702"/>
    </row>
    <row r="88" spans="1:11" s="709" customFormat="1" ht="21.75" customHeight="1">
      <c r="A88" s="697"/>
      <c r="B88" s="697"/>
      <c r="C88" s="697"/>
      <c r="D88" s="697"/>
      <c r="E88" s="803" t="s">
        <v>350</v>
      </c>
      <c r="F88" s="803"/>
      <c r="G88" s="803"/>
      <c r="H88" s="701"/>
      <c r="I88" s="702"/>
      <c r="J88" s="702"/>
      <c r="K88" s="702"/>
    </row>
    <row r="89" spans="5:11" s="697" customFormat="1" ht="21.75" customHeight="1">
      <c r="E89" s="703"/>
      <c r="F89" s="703" t="s">
        <v>36</v>
      </c>
      <c r="G89" s="703"/>
      <c r="H89" s="700"/>
      <c r="I89" s="802" t="s">
        <v>852</v>
      </c>
      <c r="J89" s="802"/>
      <c r="K89" s="802"/>
    </row>
    <row r="90" spans="1:11" s="697" customFormat="1" ht="21.75" customHeight="1">
      <c r="A90" s="206"/>
      <c r="B90" s="681"/>
      <c r="C90" s="681"/>
      <c r="D90" s="681"/>
      <c r="E90" s="605" t="s">
        <v>18</v>
      </c>
      <c r="F90" s="207"/>
      <c r="G90" s="605" t="s">
        <v>19</v>
      </c>
      <c r="H90" s="704"/>
      <c r="I90" s="700"/>
      <c r="J90" s="700"/>
      <c r="K90" s="700"/>
    </row>
    <row r="91" spans="1:8" s="697" customFormat="1" ht="21.75" customHeight="1">
      <c r="A91" s="705" t="s">
        <v>486</v>
      </c>
      <c r="E91" s="706"/>
      <c r="F91" s="706"/>
      <c r="G91" s="706"/>
      <c r="H91" s="707"/>
    </row>
    <row r="92" spans="2:9" s="697" customFormat="1" ht="21.75" customHeight="1">
      <c r="B92" s="697" t="s">
        <v>598</v>
      </c>
      <c r="E92" s="730">
        <v>17714478.31</v>
      </c>
      <c r="F92" s="461"/>
      <c r="G92" s="460">
        <v>13460634.4</v>
      </c>
      <c r="H92" s="352"/>
      <c r="I92" s="697" t="s">
        <v>863</v>
      </c>
    </row>
    <row r="93" spans="5:9" s="697" customFormat="1" ht="21.75" customHeight="1">
      <c r="E93" s="730"/>
      <c r="F93" s="461"/>
      <c r="G93" s="462"/>
      <c r="H93" s="209"/>
      <c r="I93" s="211" t="s">
        <v>864</v>
      </c>
    </row>
    <row r="94" spans="5:9" s="697" customFormat="1" ht="21.75" customHeight="1">
      <c r="E94" s="730"/>
      <c r="F94" s="461"/>
      <c r="G94" s="462"/>
      <c r="H94" s="209"/>
      <c r="I94" s="211" t="s">
        <v>865</v>
      </c>
    </row>
    <row r="95" spans="2:9" s="697" customFormat="1" ht="21.75" customHeight="1">
      <c r="B95" s="697" t="s">
        <v>866</v>
      </c>
      <c r="E95" s="730">
        <v>12552171.21</v>
      </c>
      <c r="F95" s="461"/>
      <c r="G95" s="460">
        <v>12868261.12</v>
      </c>
      <c r="H95" s="352"/>
      <c r="I95" s="697" t="s">
        <v>867</v>
      </c>
    </row>
    <row r="96" spans="5:9" s="697" customFormat="1" ht="21.75" customHeight="1">
      <c r="E96" s="730"/>
      <c r="F96" s="461"/>
      <c r="G96" s="462"/>
      <c r="H96" s="352"/>
      <c r="I96" s="211" t="s">
        <v>868</v>
      </c>
    </row>
    <row r="97" spans="2:9" s="697" customFormat="1" ht="21.75" customHeight="1">
      <c r="B97" s="697" t="s">
        <v>583</v>
      </c>
      <c r="E97" s="730">
        <v>27159150</v>
      </c>
      <c r="F97" s="461"/>
      <c r="G97" s="460">
        <v>15065850</v>
      </c>
      <c r="H97" s="352"/>
      <c r="I97" s="697" t="s">
        <v>538</v>
      </c>
    </row>
    <row r="98" spans="5:9" s="697" customFormat="1" ht="21.75" customHeight="1">
      <c r="E98" s="730"/>
      <c r="F98" s="461"/>
      <c r="G98" s="462"/>
      <c r="H98" s="352"/>
      <c r="I98" s="697" t="s">
        <v>869</v>
      </c>
    </row>
    <row r="99" spans="2:11" s="697" customFormat="1" ht="21.75" customHeight="1">
      <c r="B99" s="23" t="s">
        <v>479</v>
      </c>
      <c r="C99" s="171"/>
      <c r="D99" s="171"/>
      <c r="E99" s="730">
        <v>31341288.89</v>
      </c>
      <c r="F99" s="461"/>
      <c r="G99" s="696">
        <v>89500</v>
      </c>
      <c r="H99" s="352"/>
      <c r="I99" s="171" t="s">
        <v>480</v>
      </c>
      <c r="J99" s="171"/>
      <c r="K99" s="171"/>
    </row>
    <row r="100" spans="2:9" s="697" customFormat="1" ht="21.75" customHeight="1">
      <c r="B100" s="697" t="s">
        <v>500</v>
      </c>
      <c r="E100" s="730">
        <v>0</v>
      </c>
      <c r="F100" s="461"/>
      <c r="G100" s="696">
        <v>121829000</v>
      </c>
      <c r="H100" s="352"/>
      <c r="I100" s="697" t="s">
        <v>870</v>
      </c>
    </row>
    <row r="101" spans="2:11" ht="21.75" customHeight="1">
      <c r="B101" s="396" t="s">
        <v>454</v>
      </c>
      <c r="E101" s="730">
        <v>0</v>
      </c>
      <c r="F101" s="461"/>
      <c r="G101" s="696">
        <v>91791094.47</v>
      </c>
      <c r="H101" s="209"/>
      <c r="I101" s="397" t="s">
        <v>455</v>
      </c>
      <c r="J101" s="210"/>
      <c r="K101" s="211"/>
    </row>
    <row r="102" spans="1:11" s="697" customFormat="1" ht="21.75" customHeight="1">
      <c r="A102" s="206"/>
      <c r="B102" s="681"/>
      <c r="C102" s="681"/>
      <c r="D102" s="681"/>
      <c r="E102" s="605"/>
      <c r="F102" s="207"/>
      <c r="G102" s="605"/>
      <c r="H102" s="704"/>
      <c r="I102" s="700"/>
      <c r="J102" s="700"/>
      <c r="K102" s="700"/>
    </row>
    <row r="103" spans="1:11" s="697" customFormat="1" ht="21.75" customHeight="1">
      <c r="A103" s="705"/>
      <c r="E103" s="42"/>
      <c r="F103" s="42"/>
      <c r="G103" s="42"/>
      <c r="H103" s="42"/>
      <c r="I103" s="42"/>
      <c r="J103" s="42"/>
      <c r="K103" s="213" t="s">
        <v>763</v>
      </c>
    </row>
    <row r="104" spans="1:11" s="709" customFormat="1" ht="21.75" customHeight="1">
      <c r="A104" s="710"/>
      <c r="E104" s="604" t="s">
        <v>242</v>
      </c>
      <c r="F104" s="604"/>
      <c r="G104" s="604"/>
      <c r="H104" s="334"/>
      <c r="I104" s="604"/>
      <c r="J104" s="604"/>
      <c r="K104" s="604"/>
    </row>
    <row r="105" spans="1:11" s="697" customFormat="1" ht="21.75" customHeight="1">
      <c r="A105" s="705"/>
      <c r="E105" s="711"/>
      <c r="F105" s="711" t="s">
        <v>541</v>
      </c>
      <c r="G105" s="217"/>
      <c r="H105" s="42"/>
      <c r="I105" s="711"/>
      <c r="J105" s="711" t="s">
        <v>36</v>
      </c>
      <c r="K105" s="217"/>
    </row>
    <row r="106" spans="5:11" s="697" customFormat="1" ht="21.75" customHeight="1">
      <c r="E106" s="605" t="s">
        <v>18</v>
      </c>
      <c r="F106" s="207"/>
      <c r="G106" s="605" t="s">
        <v>19</v>
      </c>
      <c r="H106" s="712"/>
      <c r="I106" s="605" t="s">
        <v>18</v>
      </c>
      <c r="J106" s="207"/>
      <c r="K106" s="605" t="s">
        <v>19</v>
      </c>
    </row>
    <row r="107" spans="1:11" s="697" customFormat="1" ht="21.75" customHeight="1">
      <c r="A107" s="705"/>
      <c r="B107" s="697" t="s">
        <v>597</v>
      </c>
      <c r="E107" s="743">
        <v>133692612.97</v>
      </c>
      <c r="F107" s="744"/>
      <c r="G107" s="743">
        <v>115935969.48</v>
      </c>
      <c r="H107" s="745"/>
      <c r="I107" s="743">
        <v>201805437.95</v>
      </c>
      <c r="J107" s="744"/>
      <c r="K107" s="743">
        <v>187424988.29</v>
      </c>
    </row>
    <row r="108" spans="1:11" s="697" customFormat="1" ht="21.75" customHeight="1">
      <c r="A108" s="705"/>
      <c r="E108" s="214"/>
      <c r="F108" s="68"/>
      <c r="G108" s="214"/>
      <c r="H108" s="215"/>
      <c r="I108" s="214"/>
      <c r="J108" s="68"/>
      <c r="K108" s="214"/>
    </row>
    <row r="109" spans="1:11" s="697" customFormat="1" ht="21.75" customHeight="1">
      <c r="A109" s="705"/>
      <c r="E109" s="604" t="s">
        <v>546</v>
      </c>
      <c r="F109" s="604"/>
      <c r="G109" s="604"/>
      <c r="H109" s="713"/>
      <c r="I109" s="604"/>
      <c r="J109" s="604"/>
      <c r="K109" s="604"/>
    </row>
    <row r="110" spans="1:11" s="697" customFormat="1" ht="21.75" customHeight="1">
      <c r="A110" s="705"/>
      <c r="E110" s="217"/>
      <c r="F110" s="711" t="s">
        <v>541</v>
      </c>
      <c r="G110" s="217"/>
      <c r="H110" s="42"/>
      <c r="I110" s="217"/>
      <c r="J110" s="711" t="s">
        <v>36</v>
      </c>
      <c r="K110" s="217"/>
    </row>
    <row r="111" spans="1:11" s="697" customFormat="1" ht="21.75" customHeight="1">
      <c r="A111" s="705"/>
      <c r="E111" s="605" t="s">
        <v>18</v>
      </c>
      <c r="F111" s="207"/>
      <c r="G111" s="605" t="s">
        <v>19</v>
      </c>
      <c r="H111" s="712"/>
      <c r="I111" s="605" t="s">
        <v>18</v>
      </c>
      <c r="J111" s="207"/>
      <c r="K111" s="605" t="s">
        <v>19</v>
      </c>
    </row>
    <row r="112" spans="1:11" s="697" customFormat="1" ht="21.75" customHeight="1">
      <c r="A112" s="705"/>
      <c r="B112" s="697" t="s">
        <v>597</v>
      </c>
      <c r="E112" s="743">
        <v>461941287.37</v>
      </c>
      <c r="F112" s="744"/>
      <c r="G112" s="743">
        <v>443117603.06</v>
      </c>
      <c r="H112" s="745"/>
      <c r="I112" s="743">
        <v>647104112.35</v>
      </c>
      <c r="J112" s="744"/>
      <c r="K112" s="743">
        <v>575566621.87</v>
      </c>
    </row>
    <row r="113" spans="1:11" s="697" customFormat="1" ht="21.75" customHeight="1">
      <c r="A113" s="705"/>
      <c r="E113" s="42"/>
      <c r="F113" s="42"/>
      <c r="G113" s="42"/>
      <c r="H113" s="42"/>
      <c r="I113" s="214"/>
      <c r="J113" s="68"/>
      <c r="K113" s="214"/>
    </row>
    <row r="114" spans="1:11" s="697" customFormat="1" ht="21.75" customHeight="1">
      <c r="A114" s="714"/>
      <c r="B114" s="353" t="s">
        <v>67</v>
      </c>
      <c r="C114" s="353"/>
      <c r="D114" s="353"/>
      <c r="E114" s="715"/>
      <c r="F114" s="715"/>
      <c r="G114" s="715"/>
      <c r="H114" s="353"/>
      <c r="I114" s="715"/>
      <c r="J114" s="715"/>
      <c r="K114" s="715"/>
    </row>
    <row r="115" spans="1:11" s="697" customFormat="1" ht="21.75" customHeight="1">
      <c r="A115" s="3" t="s">
        <v>140</v>
      </c>
      <c r="B115" s="353"/>
      <c r="C115" s="353"/>
      <c r="D115" s="353"/>
      <c r="E115" s="715"/>
      <c r="F115" s="715"/>
      <c r="G115" s="715"/>
      <c r="H115" s="353"/>
      <c r="I115" s="715"/>
      <c r="J115" s="715"/>
      <c r="K115" s="715"/>
    </row>
    <row r="116" spans="1:11" s="697" customFormat="1" ht="21.75" customHeight="1">
      <c r="A116" s="3" t="s">
        <v>89</v>
      </c>
      <c r="B116" s="353"/>
      <c r="C116" s="353"/>
      <c r="D116" s="353"/>
      <c r="E116" s="715"/>
      <c r="F116" s="715"/>
      <c r="G116" s="715"/>
      <c r="H116" s="353"/>
      <c r="I116" s="715"/>
      <c r="J116" s="715"/>
      <c r="K116" s="715"/>
    </row>
    <row r="117" spans="5:11" s="697" customFormat="1" ht="21.75" customHeight="1">
      <c r="E117" s="698"/>
      <c r="F117" s="698"/>
      <c r="G117" s="699"/>
      <c r="H117" s="700"/>
      <c r="I117" s="698"/>
      <c r="J117" s="698"/>
      <c r="K117" s="699" t="s">
        <v>763</v>
      </c>
    </row>
    <row r="118" spans="1:11" s="700" customFormat="1" ht="21.75" customHeight="1">
      <c r="A118" s="697"/>
      <c r="B118" s="697"/>
      <c r="C118" s="697"/>
      <c r="D118" s="697"/>
      <c r="E118" s="803" t="s">
        <v>520</v>
      </c>
      <c r="F118" s="803"/>
      <c r="G118" s="803"/>
      <c r="H118" s="701"/>
      <c r="I118" s="702"/>
      <c r="J118" s="702"/>
      <c r="K118" s="702"/>
    </row>
    <row r="119" spans="5:11" s="697" customFormat="1" ht="21.75" customHeight="1">
      <c r="E119" s="803" t="s">
        <v>526</v>
      </c>
      <c r="F119" s="803"/>
      <c r="G119" s="803"/>
      <c r="H119" s="701"/>
      <c r="I119" s="702"/>
      <c r="J119" s="702"/>
      <c r="K119" s="702"/>
    </row>
    <row r="120" spans="1:11" s="204" customFormat="1" ht="21.75" customHeight="1">
      <c r="A120" s="697"/>
      <c r="B120" s="697"/>
      <c r="C120" s="697"/>
      <c r="D120" s="697"/>
      <c r="E120" s="803" t="s">
        <v>350</v>
      </c>
      <c r="F120" s="803"/>
      <c r="G120" s="803"/>
      <c r="H120" s="716"/>
      <c r="I120" s="702"/>
      <c r="J120" s="702"/>
      <c r="K120" s="702"/>
    </row>
    <row r="121" spans="1:11" s="204" customFormat="1" ht="21.75" customHeight="1">
      <c r="A121" s="697"/>
      <c r="B121" s="697"/>
      <c r="C121" s="697"/>
      <c r="D121" s="697"/>
      <c r="E121" s="703"/>
      <c r="F121" s="703" t="s">
        <v>541</v>
      </c>
      <c r="G121" s="703"/>
      <c r="H121" s="700"/>
      <c r="I121" s="802" t="s">
        <v>852</v>
      </c>
      <c r="J121" s="802"/>
      <c r="K121" s="802"/>
    </row>
    <row r="122" spans="1:11" s="204" customFormat="1" ht="21.75" customHeight="1">
      <c r="A122" s="206"/>
      <c r="B122" s="681"/>
      <c r="C122" s="681"/>
      <c r="D122" s="681"/>
      <c r="E122" s="605" t="s">
        <v>18</v>
      </c>
      <c r="F122" s="207"/>
      <c r="G122" s="605" t="s">
        <v>19</v>
      </c>
      <c r="H122" s="704"/>
      <c r="I122" s="700"/>
      <c r="J122" s="700"/>
      <c r="K122" s="700"/>
    </row>
    <row r="123" spans="1:11" s="204" customFormat="1" ht="21.75" customHeight="1">
      <c r="A123" s="705" t="s">
        <v>804</v>
      </c>
      <c r="B123" s="717"/>
      <c r="C123" s="717"/>
      <c r="D123" s="717"/>
      <c r="E123" s="718"/>
      <c r="F123" s="718"/>
      <c r="G123" s="718"/>
      <c r="H123" s="719"/>
      <c r="I123" s="697"/>
      <c r="J123" s="697"/>
      <c r="K123" s="697"/>
    </row>
    <row r="124" spans="2:9" s="204" customFormat="1" ht="21.75" customHeight="1">
      <c r="B124" s="204" t="s">
        <v>805</v>
      </c>
      <c r="E124" s="393">
        <v>468428310.17</v>
      </c>
      <c r="F124" s="395"/>
      <c r="G124" s="393">
        <v>410767760.08</v>
      </c>
      <c r="H124" s="355"/>
      <c r="I124" s="204" t="s">
        <v>871</v>
      </c>
    </row>
    <row r="125" spans="5:9" s="204" customFormat="1" ht="21.75" customHeight="1">
      <c r="E125" s="338"/>
      <c r="F125" s="354"/>
      <c r="G125" s="338"/>
      <c r="H125" s="355"/>
      <c r="I125" s="204" t="s">
        <v>872</v>
      </c>
    </row>
    <row r="126" spans="5:9" s="204" customFormat="1" ht="21.75" customHeight="1">
      <c r="E126" s="338"/>
      <c r="F126" s="354"/>
      <c r="G126" s="338"/>
      <c r="H126" s="355"/>
      <c r="I126" s="204" t="s">
        <v>462</v>
      </c>
    </row>
    <row r="127" spans="5:8" s="204" customFormat="1" ht="21.75" customHeight="1">
      <c r="E127" s="338"/>
      <c r="F127" s="354"/>
      <c r="G127" s="338"/>
      <c r="H127" s="355"/>
    </row>
    <row r="128" spans="5:8" s="204" customFormat="1" ht="21.75" customHeight="1">
      <c r="E128" s="338"/>
      <c r="F128" s="354"/>
      <c r="G128" s="338"/>
      <c r="H128" s="355"/>
    </row>
    <row r="129" spans="5:8" s="204" customFormat="1" ht="21.75" customHeight="1">
      <c r="E129" s="338"/>
      <c r="F129" s="354"/>
      <c r="G129" s="338"/>
      <c r="H129" s="355"/>
    </row>
    <row r="130" spans="1:12" s="700" customFormat="1" ht="24" customHeight="1">
      <c r="A130" s="804" t="s">
        <v>109</v>
      </c>
      <c r="B130" s="804"/>
      <c r="C130" s="804"/>
      <c r="D130" s="804"/>
      <c r="E130" s="804"/>
      <c r="F130" s="804"/>
      <c r="G130" s="804"/>
      <c r="H130" s="804"/>
      <c r="I130" s="804"/>
      <c r="J130" s="804"/>
      <c r="K130" s="804"/>
      <c r="L130" s="804"/>
    </row>
    <row r="131" spans="1:11" s="700" customFormat="1" ht="24" customHeight="1">
      <c r="A131" s="708"/>
      <c r="B131" s="708"/>
      <c r="C131" s="708"/>
      <c r="D131" s="708"/>
      <c r="E131" s="708"/>
      <c r="F131" s="708"/>
      <c r="G131" s="708"/>
      <c r="H131" s="708"/>
      <c r="I131" s="708"/>
      <c r="J131" s="708"/>
      <c r="K131" s="708"/>
    </row>
    <row r="132" spans="1:11" s="204" customFormat="1" ht="24" customHeight="1">
      <c r="A132" s="705" t="s">
        <v>64</v>
      </c>
      <c r="B132" s="697"/>
      <c r="C132" s="697"/>
      <c r="D132" s="697"/>
      <c r="E132" s="42"/>
      <c r="F132" s="42"/>
      <c r="G132" s="42"/>
      <c r="H132" s="42"/>
      <c r="I132" s="42"/>
      <c r="J132" s="42"/>
      <c r="K132" s="42"/>
    </row>
    <row r="133" spans="1:11" s="204" customFormat="1" ht="24" customHeight="1">
      <c r="A133" s="697"/>
      <c r="B133" s="697"/>
      <c r="C133" s="697"/>
      <c r="D133" s="697"/>
      <c r="E133" s="698"/>
      <c r="F133" s="698"/>
      <c r="G133" s="699"/>
      <c r="H133" s="700"/>
      <c r="I133" s="698"/>
      <c r="J133" s="698"/>
      <c r="K133" s="699" t="s">
        <v>763</v>
      </c>
    </row>
    <row r="134" spans="1:11" s="204" customFormat="1" ht="24" customHeight="1">
      <c r="A134" s="697"/>
      <c r="B134" s="697"/>
      <c r="C134" s="697"/>
      <c r="D134" s="697"/>
      <c r="E134" s="803" t="s">
        <v>520</v>
      </c>
      <c r="F134" s="803"/>
      <c r="G134" s="803"/>
      <c r="H134" s="701"/>
      <c r="I134" s="702"/>
      <c r="J134" s="702"/>
      <c r="K134" s="702"/>
    </row>
    <row r="135" spans="1:11" s="204" customFormat="1" ht="24" customHeight="1">
      <c r="A135" s="697"/>
      <c r="B135" s="697"/>
      <c r="C135" s="697"/>
      <c r="D135" s="697"/>
      <c r="E135" s="803" t="s">
        <v>526</v>
      </c>
      <c r="F135" s="803"/>
      <c r="G135" s="803"/>
      <c r="H135" s="701"/>
      <c r="I135" s="702"/>
      <c r="J135" s="702"/>
      <c r="K135" s="702"/>
    </row>
    <row r="136" spans="1:11" s="204" customFormat="1" ht="24" customHeight="1">
      <c r="A136" s="697"/>
      <c r="B136" s="697"/>
      <c r="C136" s="697"/>
      <c r="D136" s="697"/>
      <c r="E136" s="803" t="s">
        <v>350</v>
      </c>
      <c r="F136" s="803"/>
      <c r="G136" s="803"/>
      <c r="H136" s="716"/>
      <c r="I136" s="702"/>
      <c r="J136" s="702"/>
      <c r="K136" s="702"/>
    </row>
    <row r="137" spans="1:11" s="204" customFormat="1" ht="24" customHeight="1">
      <c r="A137" s="697"/>
      <c r="B137" s="697"/>
      <c r="C137" s="697"/>
      <c r="D137" s="697"/>
      <c r="E137" s="703"/>
      <c r="F137" s="703" t="s">
        <v>541</v>
      </c>
      <c r="G137" s="703"/>
      <c r="H137" s="700"/>
      <c r="I137" s="802" t="s">
        <v>852</v>
      </c>
      <c r="J137" s="802"/>
      <c r="K137" s="802"/>
    </row>
    <row r="138" spans="1:11" s="204" customFormat="1" ht="24" customHeight="1">
      <c r="A138" s="206"/>
      <c r="B138" s="681"/>
      <c r="C138" s="681"/>
      <c r="D138" s="681"/>
      <c r="E138" s="605" t="s">
        <v>18</v>
      </c>
      <c r="F138" s="207"/>
      <c r="G138" s="605" t="s">
        <v>19</v>
      </c>
      <c r="H138" s="704"/>
      <c r="I138" s="700"/>
      <c r="J138" s="700"/>
      <c r="K138" s="700"/>
    </row>
    <row r="139" spans="1:11" s="204" customFormat="1" ht="24" customHeight="1">
      <c r="A139" s="705" t="s">
        <v>487</v>
      </c>
      <c r="B139" s="717"/>
      <c r="C139" s="717"/>
      <c r="D139" s="717"/>
      <c r="E139" s="718"/>
      <c r="F139" s="718"/>
      <c r="G139" s="718"/>
      <c r="H139" s="719"/>
      <c r="I139" s="697"/>
      <c r="J139" s="697"/>
      <c r="K139" s="697"/>
    </row>
    <row r="140" spans="2:8" s="204" customFormat="1" ht="24" customHeight="1">
      <c r="B140" s="204" t="s">
        <v>873</v>
      </c>
      <c r="E140" s="463"/>
      <c r="F140" s="463"/>
      <c r="G140" s="463"/>
      <c r="H140" s="352"/>
    </row>
    <row r="141" spans="1:11" s="697" customFormat="1" ht="24" customHeight="1">
      <c r="A141" s="204"/>
      <c r="B141" s="204" t="s">
        <v>874</v>
      </c>
      <c r="C141" s="204"/>
      <c r="D141" s="204"/>
      <c r="E141" s="460">
        <v>3886303.96</v>
      </c>
      <c r="F141" s="463"/>
      <c r="G141" s="460">
        <v>1974214.41</v>
      </c>
      <c r="H141" s="352"/>
      <c r="I141" s="204" t="s">
        <v>501</v>
      </c>
      <c r="J141" s="204"/>
      <c r="K141" s="204"/>
    </row>
    <row r="142" spans="1:11" s="697" customFormat="1" ht="24" customHeight="1">
      <c r="A142" s="204"/>
      <c r="B142" s="204" t="s">
        <v>806</v>
      </c>
      <c r="C142" s="204"/>
      <c r="D142" s="204"/>
      <c r="E142" s="460">
        <v>5377851.15</v>
      </c>
      <c r="F142" s="463"/>
      <c r="G142" s="460">
        <v>4473349.07</v>
      </c>
      <c r="H142" s="335"/>
      <c r="I142" s="204" t="s">
        <v>875</v>
      </c>
      <c r="J142" s="204"/>
      <c r="K142" s="204"/>
    </row>
    <row r="143" spans="1:11" s="697" customFormat="1" ht="24" customHeight="1">
      <c r="A143" s="204"/>
      <c r="B143" s="204"/>
      <c r="C143" s="204"/>
      <c r="D143" s="204"/>
      <c r="E143" s="460"/>
      <c r="F143" s="464"/>
      <c r="G143" s="460"/>
      <c r="H143" s="355"/>
      <c r="I143" s="204" t="s">
        <v>539</v>
      </c>
      <c r="J143" s="204"/>
      <c r="K143" s="204"/>
    </row>
    <row r="144" spans="1:11" s="697" customFormat="1" ht="24" customHeight="1">
      <c r="A144" s="204"/>
      <c r="B144" s="204"/>
      <c r="C144" s="204"/>
      <c r="D144" s="204"/>
      <c r="E144" s="460"/>
      <c r="F144" s="464"/>
      <c r="G144" s="460"/>
      <c r="H144" s="355"/>
      <c r="I144" s="204" t="s">
        <v>876</v>
      </c>
      <c r="J144" s="204"/>
      <c r="K144" s="204"/>
    </row>
    <row r="145" spans="1:11" s="697" customFormat="1" ht="24" customHeight="1">
      <c r="A145" s="204"/>
      <c r="B145" s="204" t="s">
        <v>807</v>
      </c>
      <c r="C145" s="204"/>
      <c r="D145" s="204"/>
      <c r="E145" s="460">
        <v>3549086</v>
      </c>
      <c r="F145" s="464"/>
      <c r="G145" s="460">
        <v>3771788.65</v>
      </c>
      <c r="H145" s="355"/>
      <c r="I145" s="204" t="s">
        <v>877</v>
      </c>
      <c r="J145" s="204"/>
      <c r="K145" s="204"/>
    </row>
    <row r="146" spans="1:11" s="697" customFormat="1" ht="24" customHeight="1">
      <c r="A146" s="204"/>
      <c r="B146" s="204"/>
      <c r="C146" s="204"/>
      <c r="D146" s="204"/>
      <c r="E146" s="460"/>
      <c r="F146" s="464"/>
      <c r="G146" s="460"/>
      <c r="H146" s="355"/>
      <c r="I146" s="204" t="s">
        <v>878</v>
      </c>
      <c r="J146" s="204"/>
      <c r="K146" s="204"/>
    </row>
    <row r="147" spans="1:11" s="205" customFormat="1" ht="24" customHeight="1">
      <c r="A147" s="204"/>
      <c r="B147" s="204"/>
      <c r="C147" s="204"/>
      <c r="D147" s="204"/>
      <c r="E147" s="460"/>
      <c r="F147" s="464"/>
      <c r="G147" s="460"/>
      <c r="H147" s="355"/>
      <c r="I147" s="204" t="s">
        <v>879</v>
      </c>
      <c r="J147" s="204"/>
      <c r="K147" s="204"/>
    </row>
    <row r="148" spans="1:11" s="205" customFormat="1" ht="24" customHeight="1">
      <c r="A148" s="204"/>
      <c r="B148" s="204" t="s">
        <v>849</v>
      </c>
      <c r="C148" s="204"/>
      <c r="D148" s="204"/>
      <c r="E148" s="460">
        <v>17342418.97</v>
      </c>
      <c r="F148" s="464"/>
      <c r="G148" s="460">
        <v>14243846.7</v>
      </c>
      <c r="H148" s="355"/>
      <c r="I148" s="204" t="s">
        <v>880</v>
      </c>
      <c r="J148" s="204"/>
      <c r="K148" s="204"/>
    </row>
    <row r="149" spans="1:11" s="205" customFormat="1" ht="24" customHeight="1">
      <c r="A149" s="204"/>
      <c r="B149" s="204" t="s">
        <v>808</v>
      </c>
      <c r="C149" s="204"/>
      <c r="D149" s="204"/>
      <c r="E149" s="460">
        <v>4901181</v>
      </c>
      <c r="F149" s="464"/>
      <c r="G149" s="460">
        <v>4025349</v>
      </c>
      <c r="H149" s="355"/>
      <c r="I149" s="204" t="s">
        <v>881</v>
      </c>
      <c r="J149" s="204"/>
      <c r="K149" s="204"/>
    </row>
    <row r="150" spans="1:11" s="697" customFormat="1" ht="24" customHeight="1">
      <c r="A150" s="204"/>
      <c r="B150" s="204" t="s">
        <v>809</v>
      </c>
      <c r="C150" s="204"/>
      <c r="D150" s="204"/>
      <c r="E150" s="460">
        <v>1700415</v>
      </c>
      <c r="F150" s="464"/>
      <c r="G150" s="460">
        <v>1771820</v>
      </c>
      <c r="H150" s="355"/>
      <c r="I150" s="204"/>
      <c r="J150" s="204"/>
      <c r="K150" s="204"/>
    </row>
    <row r="151" spans="1:11" s="697" customFormat="1" ht="24" customHeight="1">
      <c r="A151" s="204"/>
      <c r="B151" s="204" t="s">
        <v>764</v>
      </c>
      <c r="C151" s="204"/>
      <c r="D151" s="204"/>
      <c r="E151" s="735">
        <v>27479942.54</v>
      </c>
      <c r="F151" s="464"/>
      <c r="G151" s="735">
        <v>57890018.75</v>
      </c>
      <c r="H151" s="355"/>
      <c r="I151" s="204" t="s">
        <v>882</v>
      </c>
      <c r="J151" s="204"/>
      <c r="K151" s="204"/>
    </row>
    <row r="152" spans="1:11" s="697" customFormat="1" ht="24" customHeight="1">
      <c r="A152" s="204"/>
      <c r="B152" s="204"/>
      <c r="C152" s="204"/>
      <c r="D152" s="204"/>
      <c r="E152" s="460"/>
      <c r="F152" s="464"/>
      <c r="G152" s="460"/>
      <c r="H152" s="355"/>
      <c r="I152" s="204" t="s">
        <v>883</v>
      </c>
      <c r="J152" s="204"/>
      <c r="K152" s="204"/>
    </row>
    <row r="153" spans="1:11" s="697" customFormat="1" ht="24" customHeight="1">
      <c r="A153" s="204"/>
      <c r="B153" s="720" t="s">
        <v>470</v>
      </c>
      <c r="C153" s="204"/>
      <c r="D153" s="204"/>
      <c r="E153" s="460">
        <v>305667.29</v>
      </c>
      <c r="F153" s="464"/>
      <c r="G153" s="460">
        <v>677271</v>
      </c>
      <c r="H153" s="355"/>
      <c r="I153" s="204" t="s">
        <v>481</v>
      </c>
      <c r="J153" s="204"/>
      <c r="K153" s="204"/>
    </row>
    <row r="154" spans="1:11" s="697" customFormat="1" ht="24" customHeight="1">
      <c r="A154" s="204"/>
      <c r="B154" s="720"/>
      <c r="C154" s="204"/>
      <c r="D154" s="204"/>
      <c r="E154" s="460"/>
      <c r="F154" s="464"/>
      <c r="G154" s="460"/>
      <c r="H154" s="355"/>
      <c r="I154" s="204" t="s">
        <v>482</v>
      </c>
      <c r="J154" s="204"/>
      <c r="K154" s="204"/>
    </row>
    <row r="155" spans="1:11" s="697" customFormat="1" ht="24" customHeight="1">
      <c r="A155" s="204"/>
      <c r="B155" s="204" t="s">
        <v>810</v>
      </c>
      <c r="C155" s="204"/>
      <c r="D155" s="204"/>
      <c r="E155" s="460">
        <v>12788460.32</v>
      </c>
      <c r="F155" s="464"/>
      <c r="G155" s="460">
        <v>10243849.48</v>
      </c>
      <c r="H155" s="355"/>
      <c r="I155" s="204" t="s">
        <v>884</v>
      </c>
      <c r="J155" s="204"/>
      <c r="K155" s="204"/>
    </row>
    <row r="156" spans="1:11" s="697" customFormat="1" ht="24" customHeight="1">
      <c r="A156" s="204"/>
      <c r="B156" s="204" t="s">
        <v>811</v>
      </c>
      <c r="C156" s="204"/>
      <c r="D156" s="204"/>
      <c r="E156" s="460">
        <v>832710.07</v>
      </c>
      <c r="F156" s="464"/>
      <c r="G156" s="460">
        <v>321885.93</v>
      </c>
      <c r="H156" s="355"/>
      <c r="I156" s="204" t="s">
        <v>885</v>
      </c>
      <c r="J156" s="204"/>
      <c r="K156" s="204"/>
    </row>
    <row r="157" spans="1:11" s="697" customFormat="1" ht="24" customHeight="1">
      <c r="A157" s="204"/>
      <c r="B157" s="204"/>
      <c r="C157" s="204"/>
      <c r="D157" s="204"/>
      <c r="E157" s="460"/>
      <c r="F157" s="464"/>
      <c r="G157" s="460"/>
      <c r="H157" s="355"/>
      <c r="I157" s="204"/>
      <c r="J157" s="204"/>
      <c r="K157" s="204"/>
    </row>
    <row r="158" spans="5:11" s="697" customFormat="1" ht="24" customHeight="1">
      <c r="E158" s="803" t="s">
        <v>520</v>
      </c>
      <c r="F158" s="803"/>
      <c r="G158" s="803"/>
      <c r="H158" s="701"/>
      <c r="I158" s="702"/>
      <c r="J158" s="702"/>
      <c r="K158" s="702"/>
    </row>
    <row r="159" spans="1:11" s="709" customFormat="1" ht="24" customHeight="1">
      <c r="A159" s="697"/>
      <c r="B159" s="697"/>
      <c r="C159" s="697"/>
      <c r="D159" s="697"/>
      <c r="E159" s="803" t="s">
        <v>526</v>
      </c>
      <c r="F159" s="803"/>
      <c r="G159" s="803"/>
      <c r="H159" s="701"/>
      <c r="I159" s="702"/>
      <c r="J159" s="702"/>
      <c r="K159" s="702"/>
    </row>
    <row r="160" spans="1:11" s="709" customFormat="1" ht="24" customHeight="1">
      <c r="A160" s="697"/>
      <c r="B160" s="697"/>
      <c r="C160" s="697"/>
      <c r="D160" s="697"/>
      <c r="E160" s="803" t="s">
        <v>350</v>
      </c>
      <c r="F160" s="803"/>
      <c r="G160" s="803"/>
      <c r="H160" s="701"/>
      <c r="I160" s="702"/>
      <c r="J160" s="702"/>
      <c r="K160" s="702"/>
    </row>
    <row r="161" spans="5:11" s="697" customFormat="1" ht="24" customHeight="1">
      <c r="E161" s="703"/>
      <c r="F161" s="703" t="s">
        <v>36</v>
      </c>
      <c r="G161" s="703"/>
      <c r="H161" s="700"/>
      <c r="I161" s="802" t="s">
        <v>852</v>
      </c>
      <c r="J161" s="802"/>
      <c r="K161" s="802"/>
    </row>
    <row r="162" spans="1:11" s="697" customFormat="1" ht="24" customHeight="1">
      <c r="A162" s="206"/>
      <c r="B162" s="681"/>
      <c r="C162" s="681"/>
      <c r="D162" s="681"/>
      <c r="E162" s="605" t="s">
        <v>18</v>
      </c>
      <c r="F162" s="207"/>
      <c r="G162" s="605" t="s">
        <v>19</v>
      </c>
      <c r="H162" s="704"/>
      <c r="I162" s="700"/>
      <c r="J162" s="700"/>
      <c r="K162" s="700"/>
    </row>
    <row r="163" spans="1:11" s="204" customFormat="1" ht="24" customHeight="1">
      <c r="A163" s="705" t="s">
        <v>804</v>
      </c>
      <c r="B163" s="717"/>
      <c r="C163" s="717"/>
      <c r="D163" s="717"/>
      <c r="E163" s="718"/>
      <c r="F163" s="718"/>
      <c r="G163" s="718"/>
      <c r="H163" s="719"/>
      <c r="I163" s="697"/>
      <c r="J163" s="697"/>
      <c r="K163" s="697"/>
    </row>
    <row r="164" spans="2:9" s="204" customFormat="1" ht="24" customHeight="1">
      <c r="B164" s="204" t="s">
        <v>805</v>
      </c>
      <c r="E164" s="460">
        <v>921385730.3599999</v>
      </c>
      <c r="F164" s="395"/>
      <c r="G164" s="460">
        <v>792551664.72</v>
      </c>
      <c r="H164" s="355"/>
      <c r="I164" s="204" t="s">
        <v>871</v>
      </c>
    </row>
    <row r="165" spans="5:9" s="204" customFormat="1" ht="24" customHeight="1">
      <c r="E165" s="460"/>
      <c r="F165" s="354"/>
      <c r="G165" s="338"/>
      <c r="H165" s="355"/>
      <c r="I165" s="204" t="s">
        <v>872</v>
      </c>
    </row>
    <row r="166" spans="5:9" s="204" customFormat="1" ht="24" customHeight="1">
      <c r="E166" s="460"/>
      <c r="F166" s="354"/>
      <c r="G166" s="338"/>
      <c r="H166" s="355"/>
      <c r="I166" s="204" t="s">
        <v>462</v>
      </c>
    </row>
    <row r="167" spans="2:8" s="204" customFormat="1" ht="24" customHeight="1">
      <c r="B167" s="204" t="s">
        <v>873</v>
      </c>
      <c r="E167" s="460"/>
      <c r="F167" s="463"/>
      <c r="G167" s="463"/>
      <c r="H167" s="352"/>
    </row>
    <row r="168" spans="1:11" s="697" customFormat="1" ht="24" customHeight="1">
      <c r="A168" s="204"/>
      <c r="B168" s="204" t="s">
        <v>874</v>
      </c>
      <c r="C168" s="204"/>
      <c r="D168" s="204"/>
      <c r="E168" s="460">
        <v>6982948.459999999</v>
      </c>
      <c r="F168" s="463"/>
      <c r="G168" s="460">
        <v>4288898.71</v>
      </c>
      <c r="H168" s="335"/>
      <c r="I168" s="204" t="s">
        <v>501</v>
      </c>
      <c r="J168" s="204"/>
      <c r="K168" s="204"/>
    </row>
    <row r="169" spans="1:11" s="697" customFormat="1" ht="24" customHeight="1">
      <c r="A169" s="204"/>
      <c r="B169" s="204"/>
      <c r="C169" s="204"/>
      <c r="D169" s="204"/>
      <c r="E169" s="460"/>
      <c r="F169" s="464"/>
      <c r="G169" s="460"/>
      <c r="H169" s="355"/>
      <c r="I169" s="204"/>
      <c r="J169" s="204"/>
      <c r="K169" s="204"/>
    </row>
    <row r="170" spans="1:11" s="697" customFormat="1" ht="24" customHeight="1">
      <c r="A170" s="204"/>
      <c r="B170" s="204"/>
      <c r="C170" s="204"/>
      <c r="D170" s="204"/>
      <c r="E170" s="460"/>
      <c r="F170" s="464"/>
      <c r="G170" s="460"/>
      <c r="H170" s="355"/>
      <c r="I170" s="204"/>
      <c r="J170" s="204"/>
      <c r="K170" s="204"/>
    </row>
    <row r="171" spans="1:11" s="697" customFormat="1" ht="24" customHeight="1">
      <c r="A171" s="204"/>
      <c r="B171" s="204"/>
      <c r="C171" s="204"/>
      <c r="D171" s="204"/>
      <c r="E171" s="460"/>
      <c r="F171" s="464"/>
      <c r="G171" s="460"/>
      <c r="H171" s="355"/>
      <c r="I171" s="204"/>
      <c r="J171" s="204"/>
      <c r="K171" s="204"/>
    </row>
    <row r="172" spans="1:11" s="697" customFormat="1" ht="24" customHeight="1">
      <c r="A172" s="204"/>
      <c r="B172" s="204"/>
      <c r="C172" s="204"/>
      <c r="D172" s="204"/>
      <c r="E172" s="460"/>
      <c r="F172" s="464"/>
      <c r="G172" s="460"/>
      <c r="H172" s="355"/>
      <c r="I172" s="204"/>
      <c r="J172" s="204"/>
      <c r="K172" s="204"/>
    </row>
    <row r="173" spans="1:12" s="700" customFormat="1" ht="27.75" customHeight="1">
      <c r="A173" s="804" t="s">
        <v>110</v>
      </c>
      <c r="B173" s="804"/>
      <c r="C173" s="804"/>
      <c r="D173" s="804"/>
      <c r="E173" s="804"/>
      <c r="F173" s="804"/>
      <c r="G173" s="804"/>
      <c r="H173" s="804"/>
      <c r="I173" s="804"/>
      <c r="J173" s="804"/>
      <c r="K173" s="804"/>
      <c r="L173" s="804"/>
    </row>
    <row r="174" spans="1:11" s="700" customFormat="1" ht="27.75" customHeight="1">
      <c r="A174" s="708"/>
      <c r="B174" s="708"/>
      <c r="C174" s="708"/>
      <c r="D174" s="708"/>
      <c r="E174" s="708"/>
      <c r="F174" s="708"/>
      <c r="G174" s="708"/>
      <c r="H174" s="708"/>
      <c r="I174" s="708"/>
      <c r="J174" s="708"/>
      <c r="K174" s="708"/>
    </row>
    <row r="175" spans="1:11" s="204" customFormat="1" ht="27.75" customHeight="1">
      <c r="A175" s="705" t="s">
        <v>68</v>
      </c>
      <c r="B175" s="697"/>
      <c r="C175" s="697"/>
      <c r="D175" s="697"/>
      <c r="E175" s="42"/>
      <c r="F175" s="42"/>
      <c r="G175" s="42"/>
      <c r="H175" s="42"/>
      <c r="I175" s="42"/>
      <c r="J175" s="42"/>
      <c r="K175" s="42"/>
    </row>
    <row r="176" spans="1:11" s="204" customFormat="1" ht="27.75" customHeight="1">
      <c r="A176" s="697"/>
      <c r="B176" s="697"/>
      <c r="C176" s="697"/>
      <c r="D176" s="697"/>
      <c r="E176" s="698"/>
      <c r="F176" s="698"/>
      <c r="G176" s="699"/>
      <c r="H176" s="700"/>
      <c r="I176" s="698"/>
      <c r="J176" s="698"/>
      <c r="K176" s="699" t="s">
        <v>763</v>
      </c>
    </row>
    <row r="177" spans="1:11" s="204" customFormat="1" ht="27.75" customHeight="1">
      <c r="A177" s="697"/>
      <c r="B177" s="697"/>
      <c r="C177" s="697"/>
      <c r="D177" s="697"/>
      <c r="E177" s="803" t="s">
        <v>520</v>
      </c>
      <c r="F177" s="803"/>
      <c r="G177" s="803"/>
      <c r="H177" s="701"/>
      <c r="I177" s="702"/>
      <c r="J177" s="702"/>
      <c r="K177" s="702"/>
    </row>
    <row r="178" spans="1:11" s="204" customFormat="1" ht="27.75" customHeight="1">
      <c r="A178" s="697"/>
      <c r="B178" s="697"/>
      <c r="C178" s="697"/>
      <c r="D178" s="697"/>
      <c r="E178" s="803" t="s">
        <v>526</v>
      </c>
      <c r="F178" s="803"/>
      <c r="G178" s="803"/>
      <c r="H178" s="701"/>
      <c r="I178" s="702"/>
      <c r="J178" s="702"/>
      <c r="K178" s="702"/>
    </row>
    <row r="179" spans="1:11" s="204" customFormat="1" ht="27.75" customHeight="1">
      <c r="A179" s="697"/>
      <c r="B179" s="697"/>
      <c r="C179" s="697"/>
      <c r="D179" s="697"/>
      <c r="E179" s="803" t="s">
        <v>350</v>
      </c>
      <c r="F179" s="803"/>
      <c r="G179" s="803"/>
      <c r="H179" s="716"/>
      <c r="I179" s="702"/>
      <c r="J179" s="702"/>
      <c r="K179" s="702"/>
    </row>
    <row r="180" spans="1:11" s="204" customFormat="1" ht="27.75" customHeight="1">
      <c r="A180" s="697"/>
      <c r="B180" s="697"/>
      <c r="C180" s="697"/>
      <c r="D180" s="697"/>
      <c r="E180" s="703"/>
      <c r="F180" s="703" t="s">
        <v>36</v>
      </c>
      <c r="G180" s="703"/>
      <c r="H180" s="700"/>
      <c r="I180" s="802" t="s">
        <v>852</v>
      </c>
      <c r="J180" s="802"/>
      <c r="K180" s="802"/>
    </row>
    <row r="181" spans="1:11" s="204" customFormat="1" ht="27.75" customHeight="1">
      <c r="A181" s="206"/>
      <c r="B181" s="681"/>
      <c r="C181" s="681"/>
      <c r="D181" s="681"/>
      <c r="E181" s="605" t="s">
        <v>18</v>
      </c>
      <c r="F181" s="207"/>
      <c r="G181" s="605" t="s">
        <v>19</v>
      </c>
      <c r="H181" s="704"/>
      <c r="I181" s="700"/>
      <c r="J181" s="700"/>
      <c r="K181" s="700"/>
    </row>
    <row r="182" spans="1:11" s="204" customFormat="1" ht="27.75" customHeight="1">
      <c r="A182" s="705" t="s">
        <v>487</v>
      </c>
      <c r="B182" s="717"/>
      <c r="C182" s="717"/>
      <c r="D182" s="717"/>
      <c r="E182" s="718"/>
      <c r="F182" s="718"/>
      <c r="G182" s="718"/>
      <c r="H182" s="719"/>
      <c r="I182" s="697"/>
      <c r="J182" s="697"/>
      <c r="K182" s="697"/>
    </row>
    <row r="183" spans="1:11" s="697" customFormat="1" ht="27.75" customHeight="1">
      <c r="A183" s="204"/>
      <c r="B183" s="204" t="s">
        <v>806</v>
      </c>
      <c r="C183" s="204"/>
      <c r="D183" s="204"/>
      <c r="E183" s="460">
        <v>10737081.4</v>
      </c>
      <c r="F183" s="463"/>
      <c r="G183" s="460">
        <v>8210426.19</v>
      </c>
      <c r="H183" s="335"/>
      <c r="I183" s="204" t="s">
        <v>875</v>
      </c>
      <c r="J183" s="204"/>
      <c r="K183" s="204"/>
    </row>
    <row r="184" spans="1:11" s="697" customFormat="1" ht="27.75" customHeight="1">
      <c r="A184" s="204"/>
      <c r="B184" s="204"/>
      <c r="C184" s="204"/>
      <c r="D184" s="204"/>
      <c r="E184" s="463"/>
      <c r="F184" s="464"/>
      <c r="G184" s="463"/>
      <c r="H184" s="355"/>
      <c r="I184" s="204" t="s">
        <v>539</v>
      </c>
      <c r="J184" s="204"/>
      <c r="K184" s="204"/>
    </row>
    <row r="185" spans="1:11" s="697" customFormat="1" ht="27.75" customHeight="1">
      <c r="A185" s="204"/>
      <c r="B185" s="204"/>
      <c r="C185" s="204"/>
      <c r="D185" s="204"/>
      <c r="E185" s="463"/>
      <c r="F185" s="464"/>
      <c r="G185" s="463"/>
      <c r="H185" s="355"/>
      <c r="I185" s="204" t="s">
        <v>876</v>
      </c>
      <c r="J185" s="204"/>
      <c r="K185" s="204"/>
    </row>
    <row r="186" spans="1:11" s="697" customFormat="1" ht="27.75" customHeight="1">
      <c r="A186" s="204"/>
      <c r="B186" s="204" t="s">
        <v>807</v>
      </c>
      <c r="C186" s="204"/>
      <c r="D186" s="204"/>
      <c r="E186" s="460">
        <v>6867287.4</v>
      </c>
      <c r="F186" s="464"/>
      <c r="G186" s="460">
        <v>6109821.65</v>
      </c>
      <c r="H186" s="355"/>
      <c r="I186" s="204" t="s">
        <v>877</v>
      </c>
      <c r="J186" s="204"/>
      <c r="K186" s="204"/>
    </row>
    <row r="187" spans="1:11" s="697" customFormat="1" ht="27.75" customHeight="1">
      <c r="A187" s="204"/>
      <c r="B187" s="204"/>
      <c r="C187" s="204"/>
      <c r="D187" s="204"/>
      <c r="E187" s="463"/>
      <c r="F187" s="464"/>
      <c r="G187" s="463"/>
      <c r="H187" s="355"/>
      <c r="I187" s="204" t="s">
        <v>878</v>
      </c>
      <c r="J187" s="204"/>
      <c r="K187" s="204"/>
    </row>
    <row r="188" spans="1:11" s="205" customFormat="1" ht="27.75" customHeight="1">
      <c r="A188" s="204"/>
      <c r="B188" s="204"/>
      <c r="C188" s="204"/>
      <c r="D188" s="204"/>
      <c r="E188" s="463"/>
      <c r="F188" s="464"/>
      <c r="G188" s="463"/>
      <c r="H188" s="355"/>
      <c r="I188" s="204" t="s">
        <v>879</v>
      </c>
      <c r="J188" s="204"/>
      <c r="K188" s="204"/>
    </row>
    <row r="189" spans="1:11" s="205" customFormat="1" ht="27.75" customHeight="1">
      <c r="A189" s="204"/>
      <c r="B189" s="204" t="s">
        <v>849</v>
      </c>
      <c r="C189" s="204"/>
      <c r="D189" s="204"/>
      <c r="E189" s="460">
        <v>35322511.88</v>
      </c>
      <c r="F189" s="464"/>
      <c r="G189" s="460">
        <v>25084832.66</v>
      </c>
      <c r="H189" s="355"/>
      <c r="I189" s="204" t="s">
        <v>880</v>
      </c>
      <c r="J189" s="204"/>
      <c r="K189" s="204"/>
    </row>
    <row r="190" spans="1:11" s="205" customFormat="1" ht="27.75" customHeight="1">
      <c r="A190" s="204"/>
      <c r="B190" s="204" t="s">
        <v>808</v>
      </c>
      <c r="C190" s="204"/>
      <c r="D190" s="204"/>
      <c r="E190" s="460">
        <v>9769913</v>
      </c>
      <c r="F190" s="464"/>
      <c r="G190" s="460">
        <v>8729508.83</v>
      </c>
      <c r="H190" s="355"/>
      <c r="I190" s="204" t="s">
        <v>881</v>
      </c>
      <c r="J190" s="204"/>
      <c r="K190" s="204"/>
    </row>
    <row r="191" spans="1:11" s="697" customFormat="1" ht="27.75" customHeight="1">
      <c r="A191" s="204"/>
      <c r="B191" s="204" t="s">
        <v>809</v>
      </c>
      <c r="C191" s="204"/>
      <c r="D191" s="204"/>
      <c r="E191" s="460">
        <v>3401498</v>
      </c>
      <c r="F191" s="464"/>
      <c r="G191" s="460">
        <v>3712861.75</v>
      </c>
      <c r="H191" s="355"/>
      <c r="I191" s="204"/>
      <c r="J191" s="204"/>
      <c r="K191" s="204"/>
    </row>
    <row r="192" spans="1:11" s="697" customFormat="1" ht="27.75" customHeight="1">
      <c r="A192" s="204"/>
      <c r="B192" s="204" t="s">
        <v>764</v>
      </c>
      <c r="C192" s="204"/>
      <c r="D192" s="204"/>
      <c r="E192" s="460">
        <v>94311892.75</v>
      </c>
      <c r="F192" s="464"/>
      <c r="G192" s="460">
        <v>131355885.88</v>
      </c>
      <c r="H192" s="355"/>
      <c r="I192" s="204" t="s">
        <v>882</v>
      </c>
      <c r="J192" s="204"/>
      <c r="K192" s="204"/>
    </row>
    <row r="193" spans="1:11" s="697" customFormat="1" ht="27.75" customHeight="1">
      <c r="A193" s="204"/>
      <c r="B193" s="204"/>
      <c r="C193" s="204"/>
      <c r="D193" s="204"/>
      <c r="E193" s="463"/>
      <c r="F193" s="464"/>
      <c r="G193" s="463"/>
      <c r="H193" s="355"/>
      <c r="I193" s="204" t="s">
        <v>883</v>
      </c>
      <c r="J193" s="204"/>
      <c r="K193" s="204"/>
    </row>
    <row r="194" spans="1:11" s="697" customFormat="1" ht="27.75" customHeight="1">
      <c r="A194" s="204"/>
      <c r="B194" s="720" t="s">
        <v>470</v>
      </c>
      <c r="C194" s="204"/>
      <c r="D194" s="204"/>
      <c r="E194" s="735">
        <v>305667.29</v>
      </c>
      <c r="F194" s="464"/>
      <c r="G194" s="735">
        <v>680351</v>
      </c>
      <c r="H194" s="355"/>
      <c r="I194" s="204" t="s">
        <v>481</v>
      </c>
      <c r="J194" s="204"/>
      <c r="K194" s="204"/>
    </row>
    <row r="195" spans="1:11" s="697" customFormat="1" ht="27.75" customHeight="1">
      <c r="A195" s="204"/>
      <c r="B195" s="720"/>
      <c r="C195" s="204"/>
      <c r="D195" s="204"/>
      <c r="E195" s="463"/>
      <c r="F195" s="464"/>
      <c r="G195" s="463"/>
      <c r="H195" s="355"/>
      <c r="I195" s="204" t="s">
        <v>482</v>
      </c>
      <c r="J195" s="204"/>
      <c r="K195" s="204"/>
    </row>
    <row r="196" spans="1:11" s="697" customFormat="1" ht="27.75" customHeight="1">
      <c r="A196" s="204"/>
      <c r="B196" s="204" t="s">
        <v>810</v>
      </c>
      <c r="C196" s="204"/>
      <c r="D196" s="204"/>
      <c r="E196" s="460">
        <v>24614091.810000002</v>
      </c>
      <c r="F196" s="464"/>
      <c r="G196" s="460">
        <v>21751913.29</v>
      </c>
      <c r="H196" s="355"/>
      <c r="I196" s="204" t="s">
        <v>884</v>
      </c>
      <c r="J196" s="204"/>
      <c r="K196" s="204"/>
    </row>
    <row r="197" spans="1:11" s="697" customFormat="1" ht="27.75" customHeight="1">
      <c r="A197" s="204"/>
      <c r="B197" s="204" t="s">
        <v>811</v>
      </c>
      <c r="C197" s="204"/>
      <c r="D197" s="204"/>
      <c r="E197" s="460">
        <v>2196805.46</v>
      </c>
      <c r="F197" s="464"/>
      <c r="G197" s="460">
        <v>1629517.22</v>
      </c>
      <c r="H197" s="355"/>
      <c r="I197" s="204" t="s">
        <v>885</v>
      </c>
      <c r="J197" s="204"/>
      <c r="K197" s="204"/>
    </row>
    <row r="198" spans="1:11" s="697" customFormat="1" ht="27.75" customHeight="1">
      <c r="A198" s="204"/>
      <c r="B198" s="204"/>
      <c r="C198" s="204"/>
      <c r="D198" s="204"/>
      <c r="E198" s="460"/>
      <c r="F198" s="464"/>
      <c r="G198" s="460"/>
      <c r="H198" s="355"/>
      <c r="I198" s="204"/>
      <c r="J198" s="204"/>
      <c r="K198" s="204"/>
    </row>
    <row r="199" spans="1:11" s="697" customFormat="1" ht="27.75" customHeight="1">
      <c r="A199" s="171"/>
      <c r="B199" s="171" t="s">
        <v>103</v>
      </c>
      <c r="C199" s="171"/>
      <c r="D199" s="171"/>
      <c r="E199" s="171"/>
      <c r="F199" s="171"/>
      <c r="G199" s="171"/>
      <c r="H199" s="171"/>
      <c r="I199" s="171"/>
      <c r="J199" s="171"/>
      <c r="K199" s="171"/>
    </row>
    <row r="200" spans="1:11" s="697" customFormat="1" ht="27.75" customHeight="1">
      <c r="A200" s="171" t="s">
        <v>485</v>
      </c>
      <c r="B200" s="171"/>
      <c r="C200" s="171"/>
      <c r="D200" s="171"/>
      <c r="E200" s="171"/>
      <c r="F200" s="171"/>
      <c r="G200" s="171"/>
      <c r="H200" s="171"/>
      <c r="I200" s="171"/>
      <c r="J200" s="171"/>
      <c r="K200" s="171"/>
    </row>
    <row r="201" ht="24.75" customHeight="1">
      <c r="B201" s="23" t="s">
        <v>141</v>
      </c>
    </row>
    <row r="202" ht="27" customHeight="1">
      <c r="K202" s="213" t="s">
        <v>763</v>
      </c>
    </row>
    <row r="203" spans="5:11" ht="27" customHeight="1">
      <c r="E203" s="806" t="s">
        <v>520</v>
      </c>
      <c r="F203" s="806"/>
      <c r="G203" s="806"/>
      <c r="I203" s="806" t="s">
        <v>520</v>
      </c>
      <c r="J203" s="806"/>
      <c r="K203" s="806"/>
    </row>
    <row r="204" spans="4:11" s="205" customFormat="1" ht="27" customHeight="1">
      <c r="D204" s="216"/>
      <c r="E204" s="806" t="s">
        <v>526</v>
      </c>
      <c r="F204" s="806"/>
      <c r="G204" s="806"/>
      <c r="I204" s="806" t="s">
        <v>526</v>
      </c>
      <c r="J204" s="806"/>
      <c r="K204" s="806"/>
    </row>
    <row r="205" spans="4:11" s="205" customFormat="1" ht="27" customHeight="1">
      <c r="D205" s="216"/>
      <c r="E205" s="806" t="s">
        <v>350</v>
      </c>
      <c r="F205" s="806"/>
      <c r="G205" s="806"/>
      <c r="I205" s="806" t="s">
        <v>350</v>
      </c>
      <c r="J205" s="806"/>
      <c r="K205" s="806"/>
    </row>
    <row r="206" spans="4:11" s="205" customFormat="1" ht="27" customHeight="1">
      <c r="D206" s="216"/>
      <c r="E206" s="217"/>
      <c r="F206" s="217" t="s">
        <v>541</v>
      </c>
      <c r="G206" s="217"/>
      <c r="I206" s="217"/>
      <c r="J206" s="217" t="s">
        <v>36</v>
      </c>
      <c r="K206" s="217"/>
    </row>
    <row r="207" spans="4:11" s="205" customFormat="1" ht="27" customHeight="1">
      <c r="D207" s="216"/>
      <c r="E207" s="670" t="s">
        <v>18</v>
      </c>
      <c r="F207" s="207"/>
      <c r="G207" s="670" t="s">
        <v>19</v>
      </c>
      <c r="I207" s="670" t="s">
        <v>18</v>
      </c>
      <c r="J207" s="207"/>
      <c r="K207" s="670" t="s">
        <v>19</v>
      </c>
    </row>
    <row r="208" spans="9:11" ht="11.25" customHeight="1">
      <c r="I208" s="23"/>
      <c r="J208" s="23"/>
      <c r="K208" s="23"/>
    </row>
    <row r="209" spans="2:12" ht="27" customHeight="1">
      <c r="B209" s="396" t="s">
        <v>274</v>
      </c>
      <c r="E209" s="730">
        <v>137186930.01</v>
      </c>
      <c r="F209" s="730"/>
      <c r="G209" s="730">
        <v>0</v>
      </c>
      <c r="H209" s="730"/>
      <c r="I209" s="730">
        <v>502987624.4</v>
      </c>
      <c r="J209" s="730"/>
      <c r="K209" s="730">
        <v>17670000</v>
      </c>
      <c r="L209" s="606"/>
    </row>
    <row r="210" spans="2:12" ht="27" customHeight="1">
      <c r="B210" s="396" t="s">
        <v>275</v>
      </c>
      <c r="E210" s="730">
        <v>0</v>
      </c>
      <c r="F210" s="730"/>
      <c r="G210" s="730">
        <v>0</v>
      </c>
      <c r="H210" s="730"/>
      <c r="I210" s="730">
        <v>0</v>
      </c>
      <c r="J210" s="730"/>
      <c r="K210" s="730">
        <v>126779000</v>
      </c>
      <c r="L210" s="606"/>
    </row>
    <row r="211" spans="9:12" ht="27" customHeight="1">
      <c r="I211" s="606"/>
      <c r="J211" s="606"/>
      <c r="K211" s="606"/>
      <c r="L211" s="606"/>
    </row>
  </sheetData>
  <sheetProtection/>
  <mergeCells count="45">
    <mergeCell ref="E46:G46"/>
    <mergeCell ref="E47:G47"/>
    <mergeCell ref="I48:K48"/>
    <mergeCell ref="E62:G62"/>
    <mergeCell ref="I204:K204"/>
    <mergeCell ref="I205:K205"/>
    <mergeCell ref="E203:G203"/>
    <mergeCell ref="E204:G204"/>
    <mergeCell ref="E205:G205"/>
    <mergeCell ref="I203:K203"/>
    <mergeCell ref="E120:G120"/>
    <mergeCell ref="E63:G63"/>
    <mergeCell ref="A1:L1"/>
    <mergeCell ref="I9:K9"/>
    <mergeCell ref="I11:K11"/>
    <mergeCell ref="E18:G18"/>
    <mergeCell ref="E19:G19"/>
    <mergeCell ref="E20:G20"/>
    <mergeCell ref="I21:K21"/>
    <mergeCell ref="E45:G45"/>
    <mergeCell ref="E86:G86"/>
    <mergeCell ref="E87:G87"/>
    <mergeCell ref="E88:G88"/>
    <mergeCell ref="I89:K89"/>
    <mergeCell ref="E118:G118"/>
    <mergeCell ref="E119:G119"/>
    <mergeCell ref="A40:L40"/>
    <mergeCell ref="A83:L83"/>
    <mergeCell ref="A130:L130"/>
    <mergeCell ref="A173:L173"/>
    <mergeCell ref="E134:G134"/>
    <mergeCell ref="E135:G135"/>
    <mergeCell ref="E136:G136"/>
    <mergeCell ref="I121:K121"/>
    <mergeCell ref="E64:G64"/>
    <mergeCell ref="I65:K65"/>
    <mergeCell ref="I180:K180"/>
    <mergeCell ref="I137:K137"/>
    <mergeCell ref="E158:G158"/>
    <mergeCell ref="E159:G159"/>
    <mergeCell ref="E160:G160"/>
    <mergeCell ref="I161:K161"/>
    <mergeCell ref="E178:G178"/>
    <mergeCell ref="E179:G179"/>
    <mergeCell ref="E177:G177"/>
  </mergeCells>
  <printOptions/>
  <pageMargins left="0.6692913385826772" right="0.2755905511811024" top="0.5905511811023623" bottom="0.31496062992125984" header="0.2362204724409449" footer="0.1968503937007874"/>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W47"/>
  <sheetViews>
    <sheetView zoomScale="90" zoomScaleNormal="90" zoomScaleSheetLayoutView="80" zoomScalePageLayoutView="0" workbookViewId="0" topLeftCell="A34">
      <selection activeCell="V47" sqref="V47"/>
    </sheetView>
  </sheetViews>
  <sheetFormatPr defaultColWidth="9.140625" defaultRowHeight="24" customHeight="1"/>
  <cols>
    <col min="1" max="1" width="20.28125" style="364" customWidth="1"/>
    <col min="2" max="2" width="15.421875" style="364" customWidth="1"/>
    <col min="3" max="3" width="0.85546875" style="364" customWidth="1"/>
    <col min="4" max="4" width="11.28125" style="364" bestFit="1" customWidth="1"/>
    <col min="5" max="5" width="0.85546875" style="364" customWidth="1"/>
    <col min="6" max="6" width="11.28125" style="364" customWidth="1"/>
    <col min="7" max="7" width="0.85546875" style="364" customWidth="1"/>
    <col min="8" max="8" width="11.7109375" style="364" customWidth="1"/>
    <col min="9" max="9" width="0.85546875" style="364" customWidth="1"/>
    <col min="10" max="10" width="12.00390625" style="364" customWidth="1"/>
    <col min="11" max="11" width="0.85546875" style="364" customWidth="1"/>
    <col min="12" max="12" width="11.28125" style="364" customWidth="1"/>
    <col min="13" max="13" width="0.85546875" style="364" customWidth="1"/>
    <col min="14" max="14" width="9.8515625" style="364" bestFit="1" customWidth="1"/>
    <col min="15" max="15" width="1.28515625" style="364" customWidth="1"/>
    <col min="16" max="16" width="11.28125" style="364" customWidth="1"/>
    <col min="17" max="17" width="0.85546875" style="364" customWidth="1"/>
    <col min="18" max="18" width="9.8515625" style="364" bestFit="1" customWidth="1"/>
    <col min="19" max="19" width="1.28515625" style="364" customWidth="1"/>
    <col min="20" max="20" width="12.421875" style="364" customWidth="1"/>
    <col min="21" max="21" width="1.1484375" style="364" customWidth="1"/>
    <col min="22" max="22" width="12.8515625" style="364" customWidth="1"/>
    <col min="23" max="23" width="1.57421875" style="364" customWidth="1"/>
    <col min="24" max="16384" width="9.140625" style="364" customWidth="1"/>
  </cols>
  <sheetData>
    <row r="1" spans="1:23" ht="25.5" customHeight="1">
      <c r="A1" s="808" t="s">
        <v>112</v>
      </c>
      <c r="B1" s="808"/>
      <c r="C1" s="808"/>
      <c r="D1" s="808"/>
      <c r="E1" s="808"/>
      <c r="F1" s="808"/>
      <c r="G1" s="808"/>
      <c r="H1" s="808"/>
      <c r="I1" s="808"/>
      <c r="J1" s="808"/>
      <c r="K1" s="808"/>
      <c r="L1" s="808"/>
      <c r="M1" s="808"/>
      <c r="N1" s="808"/>
      <c r="O1" s="808"/>
      <c r="P1" s="808"/>
      <c r="Q1" s="808"/>
      <c r="R1" s="808"/>
      <c r="S1" s="808"/>
      <c r="T1" s="808"/>
      <c r="U1" s="808"/>
      <c r="V1" s="808"/>
      <c r="W1" s="428"/>
    </row>
    <row r="2" spans="1:23" ht="25.5" customHeight="1">
      <c r="A2" s="607"/>
      <c r="B2" s="607"/>
      <c r="C2" s="607"/>
      <c r="D2" s="607"/>
      <c r="E2" s="607"/>
      <c r="F2" s="607"/>
      <c r="G2" s="607"/>
      <c r="H2" s="607"/>
      <c r="I2" s="607"/>
      <c r="J2" s="607"/>
      <c r="K2" s="607"/>
      <c r="L2" s="607"/>
      <c r="M2" s="607"/>
      <c r="N2" s="607"/>
      <c r="O2" s="607"/>
      <c r="P2" s="607"/>
      <c r="Q2" s="607"/>
      <c r="R2" s="607"/>
      <c r="S2" s="607"/>
      <c r="T2" s="607"/>
      <c r="U2" s="607"/>
      <c r="V2" s="607"/>
      <c r="W2" s="428"/>
    </row>
    <row r="3" ht="25.5" customHeight="1">
      <c r="A3" s="365" t="s">
        <v>69</v>
      </c>
    </row>
    <row r="4" ht="25.5" customHeight="1">
      <c r="A4" s="364" t="s">
        <v>70</v>
      </c>
    </row>
    <row r="5" spans="10:23" ht="25.5" customHeight="1">
      <c r="J5" s="428"/>
      <c r="V5" s="429" t="s">
        <v>556</v>
      </c>
      <c r="W5" s="429"/>
    </row>
    <row r="6" spans="4:23" ht="25.5" customHeight="1">
      <c r="D6" s="430" t="s">
        <v>699</v>
      </c>
      <c r="E6" s="430"/>
      <c r="F6" s="430"/>
      <c r="H6" s="430" t="s">
        <v>587</v>
      </c>
      <c r="I6" s="430"/>
      <c r="J6" s="430"/>
      <c r="L6" s="430" t="s">
        <v>780</v>
      </c>
      <c r="M6" s="430"/>
      <c r="N6" s="430"/>
      <c r="P6" s="430" t="s">
        <v>431</v>
      </c>
      <c r="Q6" s="430"/>
      <c r="R6" s="430"/>
      <c r="T6" s="430" t="s">
        <v>719</v>
      </c>
      <c r="U6" s="430"/>
      <c r="V6" s="430"/>
      <c r="W6" s="431"/>
    </row>
    <row r="7" spans="4:23" ht="25.5" customHeight="1">
      <c r="D7" s="608">
        <v>2013</v>
      </c>
      <c r="E7" s="609">
        <v>2007</v>
      </c>
      <c r="F7" s="608">
        <v>2012</v>
      </c>
      <c r="G7" s="610"/>
      <c r="H7" s="608">
        <v>2013</v>
      </c>
      <c r="I7" s="609">
        <v>2007</v>
      </c>
      <c r="J7" s="608">
        <v>2012</v>
      </c>
      <c r="K7" s="610"/>
      <c r="L7" s="608">
        <v>2013</v>
      </c>
      <c r="M7" s="609">
        <v>2007</v>
      </c>
      <c r="N7" s="608">
        <v>2012</v>
      </c>
      <c r="O7" s="610"/>
      <c r="P7" s="608">
        <v>2013</v>
      </c>
      <c r="Q7" s="609">
        <v>2007</v>
      </c>
      <c r="R7" s="608">
        <v>2012</v>
      </c>
      <c r="S7" s="610"/>
      <c r="T7" s="608">
        <v>2013</v>
      </c>
      <c r="U7" s="609">
        <v>2007</v>
      </c>
      <c r="V7" s="608">
        <v>2012</v>
      </c>
      <c r="W7" s="609"/>
    </row>
    <row r="8" spans="4:23" ht="25.5" customHeight="1">
      <c r="D8" s="611"/>
      <c r="E8" s="609"/>
      <c r="F8" s="608" t="s">
        <v>146</v>
      </c>
      <c r="G8" s="610"/>
      <c r="H8" s="611"/>
      <c r="I8" s="609"/>
      <c r="J8" s="608" t="s">
        <v>146</v>
      </c>
      <c r="K8" s="610"/>
      <c r="L8" s="611"/>
      <c r="M8" s="609"/>
      <c r="N8" s="611" t="s">
        <v>146</v>
      </c>
      <c r="O8" s="610"/>
      <c r="P8" s="611"/>
      <c r="Q8" s="609"/>
      <c r="R8" s="611" t="s">
        <v>146</v>
      </c>
      <c r="S8" s="610"/>
      <c r="T8" s="611"/>
      <c r="U8" s="609"/>
      <c r="V8" s="611" t="s">
        <v>146</v>
      </c>
      <c r="W8" s="609"/>
    </row>
    <row r="9" spans="4:23" ht="25.5" customHeight="1">
      <c r="D9" s="608"/>
      <c r="E9" s="609"/>
      <c r="F9" s="612"/>
      <c r="G9" s="610"/>
      <c r="H9" s="608"/>
      <c r="I9" s="609"/>
      <c r="J9" s="612"/>
      <c r="K9" s="610"/>
      <c r="L9" s="608"/>
      <c r="M9" s="609"/>
      <c r="N9" s="608"/>
      <c r="O9" s="610"/>
      <c r="P9" s="608"/>
      <c r="Q9" s="609"/>
      <c r="R9" s="608"/>
      <c r="S9" s="610"/>
      <c r="T9" s="608"/>
      <c r="U9" s="609"/>
      <c r="V9" s="608"/>
      <c r="W9" s="609"/>
    </row>
    <row r="10" spans="1:22" ht="25.5" customHeight="1">
      <c r="A10" s="364" t="s">
        <v>781</v>
      </c>
      <c r="D10" s="746">
        <v>872753</v>
      </c>
      <c r="E10" s="747"/>
      <c r="F10" s="748">
        <v>839183</v>
      </c>
      <c r="G10" s="747"/>
      <c r="H10" s="746">
        <v>1234010</v>
      </c>
      <c r="I10" s="747"/>
      <c r="J10" s="748">
        <v>1040141</v>
      </c>
      <c r="K10" s="747"/>
      <c r="L10" s="749">
        <v>87315</v>
      </c>
      <c r="M10" s="747"/>
      <c r="N10" s="750">
        <v>121829</v>
      </c>
      <c r="O10" s="747"/>
      <c r="P10" s="749">
        <v>0</v>
      </c>
      <c r="Q10" s="747"/>
      <c r="R10" s="751">
        <v>91791</v>
      </c>
      <c r="S10" s="747"/>
      <c r="T10" s="747">
        <f>D10+H10+L10+P10</f>
        <v>2194078</v>
      </c>
      <c r="U10" s="747"/>
      <c r="V10" s="747">
        <f>F10+J10+N10+R10</f>
        <v>2092944</v>
      </c>
    </row>
    <row r="11" spans="1:23" ht="25.5" customHeight="1">
      <c r="A11" s="364" t="s">
        <v>782</v>
      </c>
      <c r="D11" s="752">
        <v>-25746</v>
      </c>
      <c r="E11" s="747"/>
      <c r="F11" s="753">
        <v>-20693</v>
      </c>
      <c r="G11" s="747"/>
      <c r="H11" s="752">
        <v>-1124611</v>
      </c>
      <c r="I11" s="747"/>
      <c r="J11" s="753">
        <v>-953776</v>
      </c>
      <c r="K11" s="747"/>
      <c r="L11" s="752">
        <v>-16310</v>
      </c>
      <c r="M11" s="747"/>
      <c r="N11" s="753">
        <v>-16758</v>
      </c>
      <c r="O11" s="747"/>
      <c r="P11" s="752">
        <v>0</v>
      </c>
      <c r="Q11" s="747"/>
      <c r="R11" s="753">
        <v>-89689</v>
      </c>
      <c r="S11" s="747"/>
      <c r="T11" s="753">
        <f>D11+H11+L11+P11</f>
        <v>-1166667</v>
      </c>
      <c r="U11" s="747"/>
      <c r="V11" s="753">
        <f>F11+J11+N11+R11</f>
        <v>-1080916</v>
      </c>
      <c r="W11" s="613"/>
    </row>
    <row r="12" spans="1:22" ht="25.5" customHeight="1">
      <c r="A12" s="364" t="s">
        <v>783</v>
      </c>
      <c r="D12" s="747">
        <f>SUM(D10:D11)</f>
        <v>847007</v>
      </c>
      <c r="E12" s="747"/>
      <c r="F12" s="747">
        <f>SUM(F10:F11)</f>
        <v>818490</v>
      </c>
      <c r="G12" s="747"/>
      <c r="H12" s="747">
        <f>SUM(H10:H11)</f>
        <v>109399</v>
      </c>
      <c r="I12" s="747"/>
      <c r="J12" s="747">
        <f>SUM(J10:J11)</f>
        <v>86365</v>
      </c>
      <c r="K12" s="747"/>
      <c r="L12" s="747">
        <f>SUM(L10:L11)</f>
        <v>71005</v>
      </c>
      <c r="M12" s="747"/>
      <c r="N12" s="747">
        <f>SUM(N10:N11)</f>
        <v>105071</v>
      </c>
      <c r="O12" s="747"/>
      <c r="P12" s="747">
        <f>SUM(P10:P11)</f>
        <v>0</v>
      </c>
      <c r="Q12" s="747"/>
      <c r="R12" s="747">
        <f>SUM(R10:R11)</f>
        <v>2102</v>
      </c>
      <c r="S12" s="747"/>
      <c r="T12" s="747">
        <f>SUM(T10:T11)</f>
        <v>1027411</v>
      </c>
      <c r="U12" s="747"/>
      <c r="V12" s="747">
        <f>SUM(V10:V11)</f>
        <v>1012028</v>
      </c>
    </row>
    <row r="13" spans="1:23" ht="25.5" customHeight="1">
      <c r="A13" s="364" t="s">
        <v>784</v>
      </c>
      <c r="D13" s="747"/>
      <c r="E13" s="747"/>
      <c r="F13" s="747"/>
      <c r="G13" s="747"/>
      <c r="H13" s="747"/>
      <c r="I13" s="747"/>
      <c r="J13" s="747"/>
      <c r="K13" s="747"/>
      <c r="L13" s="747"/>
      <c r="M13" s="747"/>
      <c r="N13" s="747"/>
      <c r="O13" s="747"/>
      <c r="P13" s="747"/>
      <c r="Q13" s="747"/>
      <c r="R13" s="747"/>
      <c r="S13" s="747"/>
      <c r="T13" s="747">
        <v>-191730</v>
      </c>
      <c r="U13" s="747"/>
      <c r="V13" s="748">
        <v>-179501</v>
      </c>
      <c r="W13" s="614"/>
    </row>
    <row r="14" spans="1:23" ht="25.5" customHeight="1">
      <c r="A14" s="364" t="s">
        <v>785</v>
      </c>
      <c r="D14" s="747"/>
      <c r="E14" s="747"/>
      <c r="F14" s="747"/>
      <c r="G14" s="747"/>
      <c r="H14" s="747"/>
      <c r="I14" s="747"/>
      <c r="J14" s="747"/>
      <c r="K14" s="747"/>
      <c r="L14" s="747"/>
      <c r="M14" s="747"/>
      <c r="N14" s="747"/>
      <c r="O14" s="747"/>
      <c r="P14" s="747"/>
      <c r="Q14" s="747"/>
      <c r="R14" s="747"/>
      <c r="S14" s="747"/>
      <c r="T14" s="748">
        <v>-31027</v>
      </c>
      <c r="U14" s="748"/>
      <c r="V14" s="748">
        <v>-24255</v>
      </c>
      <c r="W14" s="614"/>
    </row>
    <row r="15" spans="1:23" ht="25.5" customHeight="1">
      <c r="A15" s="364" t="s">
        <v>278</v>
      </c>
      <c r="D15" s="747"/>
      <c r="E15" s="747"/>
      <c r="F15" s="747"/>
      <c r="G15" s="747"/>
      <c r="H15" s="747"/>
      <c r="I15" s="747"/>
      <c r="J15" s="747"/>
      <c r="K15" s="747"/>
      <c r="L15" s="747"/>
      <c r="M15" s="747"/>
      <c r="N15" s="747"/>
      <c r="O15" s="747"/>
      <c r="P15" s="747"/>
      <c r="Q15" s="747"/>
      <c r="R15" s="747"/>
      <c r="S15" s="747"/>
      <c r="T15" s="748">
        <v>-2419</v>
      </c>
      <c r="U15" s="748"/>
      <c r="V15" s="748">
        <v>-3999</v>
      </c>
      <c r="W15" s="614"/>
    </row>
    <row r="16" spans="1:22" ht="25.5" customHeight="1" thickBot="1">
      <c r="A16" s="364" t="s">
        <v>813</v>
      </c>
      <c r="D16" s="747"/>
      <c r="E16" s="747"/>
      <c r="F16" s="747"/>
      <c r="G16" s="747"/>
      <c r="H16" s="747"/>
      <c r="I16" s="747"/>
      <c r="J16" s="747"/>
      <c r="K16" s="747"/>
      <c r="L16" s="747"/>
      <c r="M16" s="747"/>
      <c r="N16" s="747"/>
      <c r="O16" s="747"/>
      <c r="P16" s="747"/>
      <c r="Q16" s="747"/>
      <c r="R16" s="747"/>
      <c r="S16" s="747"/>
      <c r="T16" s="754">
        <f>SUM(T12:T15)</f>
        <v>802235</v>
      </c>
      <c r="U16" s="748"/>
      <c r="V16" s="754">
        <f>SUM(V12:V15)</f>
        <v>804273</v>
      </c>
    </row>
    <row r="17" spans="1:22" ht="25.5" customHeight="1" thickTop="1">
      <c r="A17" s="364" t="s">
        <v>812</v>
      </c>
      <c r="D17" s="746">
        <v>184008</v>
      </c>
      <c r="E17" s="746"/>
      <c r="F17" s="746">
        <v>158220</v>
      </c>
      <c r="G17" s="746"/>
      <c r="H17" s="746">
        <v>715158</v>
      </c>
      <c r="I17" s="746"/>
      <c r="J17" s="746">
        <v>646995</v>
      </c>
      <c r="K17" s="746"/>
      <c r="L17" s="746">
        <v>200826</v>
      </c>
      <c r="M17" s="746"/>
      <c r="N17" s="746">
        <v>201274</v>
      </c>
      <c r="O17" s="746"/>
      <c r="P17" s="746">
        <v>0</v>
      </c>
      <c r="Q17" s="746"/>
      <c r="R17" s="746">
        <v>0</v>
      </c>
      <c r="S17" s="747"/>
      <c r="T17" s="747">
        <f>D17+H17+L17</f>
        <v>1099992</v>
      </c>
      <c r="U17" s="748"/>
      <c r="V17" s="747">
        <f>N17+J17+F17</f>
        <v>1006489</v>
      </c>
    </row>
    <row r="18" spans="1:22" ht="25.5" customHeight="1">
      <c r="A18" s="364" t="s">
        <v>786</v>
      </c>
      <c r="D18" s="747"/>
      <c r="E18" s="747"/>
      <c r="F18" s="747"/>
      <c r="G18" s="747"/>
      <c r="H18" s="747"/>
      <c r="I18" s="747"/>
      <c r="J18" s="747"/>
      <c r="K18" s="747"/>
      <c r="L18" s="747"/>
      <c r="M18" s="747"/>
      <c r="N18" s="747"/>
      <c r="O18" s="747"/>
      <c r="P18" s="747"/>
      <c r="Q18" s="747"/>
      <c r="R18" s="747"/>
      <c r="S18" s="747"/>
      <c r="T18" s="747">
        <v>18493582</v>
      </c>
      <c r="U18" s="747"/>
      <c r="V18" s="747">
        <v>16611619</v>
      </c>
    </row>
    <row r="19" spans="1:23" ht="25.5" customHeight="1" thickBot="1">
      <c r="A19" s="364" t="s">
        <v>787</v>
      </c>
      <c r="D19" s="747"/>
      <c r="E19" s="747"/>
      <c r="F19" s="747"/>
      <c r="G19" s="747"/>
      <c r="H19" s="747"/>
      <c r="I19" s="747"/>
      <c r="J19" s="747"/>
      <c r="K19" s="747"/>
      <c r="L19" s="747"/>
      <c r="M19" s="747"/>
      <c r="N19" s="747"/>
      <c r="O19" s="747"/>
      <c r="P19" s="747"/>
      <c r="Q19" s="747"/>
      <c r="R19" s="747"/>
      <c r="S19" s="747"/>
      <c r="T19" s="754">
        <f>SUM(T17:T18)</f>
        <v>19593574</v>
      </c>
      <c r="U19" s="748"/>
      <c r="V19" s="754">
        <f>SUM(V17:V18)</f>
        <v>17618108</v>
      </c>
      <c r="W19" s="610"/>
    </row>
    <row r="20" spans="1:22" ht="25.5" customHeight="1" thickTop="1">
      <c r="A20" s="364" t="s">
        <v>580</v>
      </c>
      <c r="D20" s="746">
        <v>600</v>
      </c>
      <c r="E20" s="746"/>
      <c r="F20" s="746">
        <v>15600</v>
      </c>
      <c r="G20" s="746"/>
      <c r="H20" s="746">
        <v>299442</v>
      </c>
      <c r="I20" s="746"/>
      <c r="J20" s="746">
        <v>298091</v>
      </c>
      <c r="K20" s="746"/>
      <c r="L20" s="746">
        <v>77484</v>
      </c>
      <c r="M20" s="746"/>
      <c r="N20" s="746">
        <v>111819</v>
      </c>
      <c r="O20" s="746"/>
      <c r="P20" s="746">
        <v>939</v>
      </c>
      <c r="Q20" s="746"/>
      <c r="R20" s="746">
        <v>957</v>
      </c>
      <c r="S20" s="747"/>
      <c r="T20" s="747">
        <f>SUM(D20,H20,L20,P20)</f>
        <v>378465</v>
      </c>
      <c r="U20" s="748"/>
      <c r="V20" s="747">
        <f>N20+J20+F20+R20</f>
        <v>426467</v>
      </c>
    </row>
    <row r="21" spans="1:22" ht="25.5" customHeight="1">
      <c r="A21" s="364" t="s">
        <v>581</v>
      </c>
      <c r="D21" s="747"/>
      <c r="E21" s="747"/>
      <c r="F21" s="747"/>
      <c r="G21" s="747"/>
      <c r="H21" s="747"/>
      <c r="I21" s="747"/>
      <c r="J21" s="747"/>
      <c r="K21" s="747"/>
      <c r="L21" s="747"/>
      <c r="M21" s="747"/>
      <c r="N21" s="747"/>
      <c r="O21" s="747"/>
      <c r="P21" s="747"/>
      <c r="Q21" s="747"/>
      <c r="R21" s="747"/>
      <c r="S21" s="747"/>
      <c r="T21" s="747">
        <v>2067662</v>
      </c>
      <c r="U21" s="747"/>
      <c r="V21" s="747">
        <v>1592987</v>
      </c>
    </row>
    <row r="22" spans="1:22" ht="25.5" customHeight="1" thickBot="1">
      <c r="A22" s="364" t="s">
        <v>582</v>
      </c>
      <c r="D22" s="747"/>
      <c r="E22" s="747"/>
      <c r="F22" s="747"/>
      <c r="G22" s="747"/>
      <c r="H22" s="747"/>
      <c r="I22" s="747"/>
      <c r="J22" s="747"/>
      <c r="K22" s="747"/>
      <c r="L22" s="747"/>
      <c r="M22" s="747"/>
      <c r="N22" s="747"/>
      <c r="O22" s="747"/>
      <c r="P22" s="747"/>
      <c r="Q22" s="747"/>
      <c r="R22" s="747"/>
      <c r="S22" s="747"/>
      <c r="T22" s="755">
        <f>SUM(T20:T21)</f>
        <v>2446127</v>
      </c>
      <c r="U22" s="756"/>
      <c r="V22" s="755">
        <f>SUM(V20:V21)</f>
        <v>2019454</v>
      </c>
    </row>
    <row r="23" spans="4:22" ht="25.5" customHeight="1" thickTop="1">
      <c r="D23" s="362"/>
      <c r="E23" s="362"/>
      <c r="F23" s="362"/>
      <c r="G23" s="362"/>
      <c r="H23" s="362"/>
      <c r="I23" s="362"/>
      <c r="J23" s="362"/>
      <c r="K23" s="362"/>
      <c r="L23" s="362"/>
      <c r="M23" s="362"/>
      <c r="N23" s="362"/>
      <c r="O23" s="362"/>
      <c r="P23" s="362"/>
      <c r="Q23" s="362"/>
      <c r="R23" s="362"/>
      <c r="S23" s="362"/>
      <c r="T23" s="363"/>
      <c r="U23" s="363"/>
      <c r="V23" s="363"/>
    </row>
    <row r="24" spans="4:22" ht="25.5" customHeight="1">
      <c r="D24" s="362"/>
      <c r="E24" s="362"/>
      <c r="F24" s="362"/>
      <c r="G24" s="362"/>
      <c r="H24" s="362"/>
      <c r="I24" s="362"/>
      <c r="J24" s="362"/>
      <c r="K24" s="362"/>
      <c r="L24" s="362"/>
      <c r="M24" s="362"/>
      <c r="N24" s="362"/>
      <c r="O24" s="362"/>
      <c r="P24" s="362"/>
      <c r="Q24" s="362"/>
      <c r="R24" s="362"/>
      <c r="S24" s="362"/>
      <c r="T24" s="363"/>
      <c r="U24" s="363"/>
      <c r="V24" s="363"/>
    </row>
    <row r="25" spans="1:23" ht="24" customHeight="1">
      <c r="A25" s="808" t="s">
        <v>113</v>
      </c>
      <c r="B25" s="808"/>
      <c r="C25" s="808"/>
      <c r="D25" s="808"/>
      <c r="E25" s="808"/>
      <c r="F25" s="808"/>
      <c r="G25" s="808"/>
      <c r="H25" s="808"/>
      <c r="I25" s="808"/>
      <c r="J25" s="808"/>
      <c r="K25" s="808"/>
      <c r="L25" s="808"/>
      <c r="M25" s="808"/>
      <c r="N25" s="808"/>
      <c r="O25" s="808"/>
      <c r="P25" s="808"/>
      <c r="Q25" s="808"/>
      <c r="R25" s="808"/>
      <c r="S25" s="808"/>
      <c r="T25" s="808"/>
      <c r="U25" s="808"/>
      <c r="V25" s="808"/>
      <c r="W25" s="428"/>
    </row>
    <row r="26" spans="1:23" ht="24" customHeight="1">
      <c r="A26" s="607"/>
      <c r="B26" s="607"/>
      <c r="C26" s="607"/>
      <c r="D26" s="607"/>
      <c r="E26" s="607"/>
      <c r="F26" s="607"/>
      <c r="G26" s="607"/>
      <c r="H26" s="607"/>
      <c r="I26" s="607"/>
      <c r="J26" s="607"/>
      <c r="K26" s="607"/>
      <c r="L26" s="607"/>
      <c r="M26" s="607"/>
      <c r="N26" s="607"/>
      <c r="O26" s="607"/>
      <c r="P26" s="607"/>
      <c r="Q26" s="607"/>
      <c r="R26" s="607"/>
      <c r="S26" s="607"/>
      <c r="T26" s="607"/>
      <c r="U26" s="607"/>
      <c r="V26" s="607"/>
      <c r="W26" s="428"/>
    </row>
    <row r="27" ht="24" customHeight="1">
      <c r="A27" s="365" t="s">
        <v>71</v>
      </c>
    </row>
    <row r="28" ht="24" customHeight="1">
      <c r="A28" s="364" t="s">
        <v>90</v>
      </c>
    </row>
    <row r="29" ht="24" customHeight="1">
      <c r="A29" s="364" t="s">
        <v>432</v>
      </c>
    </row>
    <row r="30" spans="10:23" ht="24" customHeight="1">
      <c r="J30" s="428"/>
      <c r="V30" s="429" t="s">
        <v>556</v>
      </c>
      <c r="W30" s="429"/>
    </row>
    <row r="31" spans="4:23" ht="24" customHeight="1">
      <c r="D31" s="430" t="s">
        <v>699</v>
      </c>
      <c r="E31" s="430"/>
      <c r="F31" s="430"/>
      <c r="H31" s="430" t="s">
        <v>587</v>
      </c>
      <c r="I31" s="430"/>
      <c r="J31" s="430"/>
      <c r="L31" s="430" t="s">
        <v>780</v>
      </c>
      <c r="M31" s="430"/>
      <c r="N31" s="430"/>
      <c r="P31" s="430" t="s">
        <v>431</v>
      </c>
      <c r="Q31" s="430"/>
      <c r="R31" s="430"/>
      <c r="T31" s="430" t="s">
        <v>719</v>
      </c>
      <c r="U31" s="430"/>
      <c r="V31" s="430"/>
      <c r="W31" s="431"/>
    </row>
    <row r="32" spans="4:23" ht="24" customHeight="1">
      <c r="D32" s="608">
        <v>2013</v>
      </c>
      <c r="E32" s="609">
        <v>2007</v>
      </c>
      <c r="F32" s="608">
        <v>2012</v>
      </c>
      <c r="G32" s="610"/>
      <c r="H32" s="608">
        <v>2013</v>
      </c>
      <c r="I32" s="609">
        <v>2007</v>
      </c>
      <c r="J32" s="608">
        <v>2012</v>
      </c>
      <c r="K32" s="610"/>
      <c r="L32" s="608">
        <v>2013</v>
      </c>
      <c r="M32" s="609">
        <v>2007</v>
      </c>
      <c r="N32" s="608">
        <v>2012</v>
      </c>
      <c r="O32" s="610"/>
      <c r="P32" s="608">
        <v>2013</v>
      </c>
      <c r="Q32" s="609">
        <v>2007</v>
      </c>
      <c r="R32" s="608">
        <v>2012</v>
      </c>
      <c r="S32" s="610"/>
      <c r="T32" s="608">
        <v>2013</v>
      </c>
      <c r="U32" s="609">
        <v>2007</v>
      </c>
      <c r="V32" s="608">
        <v>2012</v>
      </c>
      <c r="W32" s="609"/>
    </row>
    <row r="33" spans="4:23" ht="25.5" customHeight="1">
      <c r="D33" s="611"/>
      <c r="E33" s="609"/>
      <c r="F33" s="611" t="s">
        <v>146</v>
      </c>
      <c r="G33" s="610"/>
      <c r="H33" s="611"/>
      <c r="I33" s="609"/>
      <c r="J33" s="611" t="s">
        <v>146</v>
      </c>
      <c r="K33" s="610"/>
      <c r="L33" s="611"/>
      <c r="M33" s="609"/>
      <c r="N33" s="608" t="s">
        <v>146</v>
      </c>
      <c r="O33" s="610"/>
      <c r="P33" s="611"/>
      <c r="Q33" s="609"/>
      <c r="R33" s="611" t="s">
        <v>146</v>
      </c>
      <c r="S33" s="610"/>
      <c r="T33" s="608"/>
      <c r="U33" s="609"/>
      <c r="V33" s="611" t="s">
        <v>146</v>
      </c>
      <c r="W33" s="609"/>
    </row>
    <row r="34" spans="4:23" ht="25.5" customHeight="1">
      <c r="D34" s="608"/>
      <c r="E34" s="609"/>
      <c r="F34" s="608"/>
      <c r="G34" s="610"/>
      <c r="H34" s="608"/>
      <c r="I34" s="609"/>
      <c r="J34" s="608"/>
      <c r="K34" s="610"/>
      <c r="L34" s="608"/>
      <c r="M34" s="609"/>
      <c r="N34" s="612"/>
      <c r="O34" s="610"/>
      <c r="P34" s="608"/>
      <c r="Q34" s="609"/>
      <c r="R34" s="608"/>
      <c r="S34" s="610"/>
      <c r="T34" s="612"/>
      <c r="U34" s="609"/>
      <c r="V34" s="608"/>
      <c r="W34" s="609"/>
    </row>
    <row r="35" spans="1:22" ht="24" customHeight="1">
      <c r="A35" s="364" t="s">
        <v>781</v>
      </c>
      <c r="D35" s="746">
        <v>694450</v>
      </c>
      <c r="E35" s="746"/>
      <c r="F35" s="746">
        <v>597731</v>
      </c>
      <c r="G35" s="746"/>
      <c r="H35" s="746">
        <v>1234010</v>
      </c>
      <c r="I35" s="746"/>
      <c r="J35" s="746">
        <v>1040141</v>
      </c>
      <c r="K35" s="746"/>
      <c r="L35" s="749">
        <v>87315</v>
      </c>
      <c r="M35" s="746"/>
      <c r="N35" s="749">
        <v>121829</v>
      </c>
      <c r="O35" s="746"/>
      <c r="P35" s="749">
        <v>0</v>
      </c>
      <c r="Q35" s="746"/>
      <c r="R35" s="749">
        <v>91791</v>
      </c>
      <c r="S35" s="747"/>
      <c r="T35" s="748">
        <f>D35+H35+L35+P35</f>
        <v>2015775</v>
      </c>
      <c r="U35" s="747"/>
      <c r="V35" s="747">
        <f>F35+J35+N35+R35</f>
        <v>1851492</v>
      </c>
    </row>
    <row r="36" spans="1:23" ht="24" customHeight="1">
      <c r="A36" s="364" t="s">
        <v>782</v>
      </c>
      <c r="D36" s="752">
        <v>-19605</v>
      </c>
      <c r="E36" s="746"/>
      <c r="F36" s="752">
        <v>-20056</v>
      </c>
      <c r="G36" s="746"/>
      <c r="H36" s="752">
        <v>-1124611</v>
      </c>
      <c r="I36" s="746"/>
      <c r="J36" s="752">
        <v>-953776</v>
      </c>
      <c r="K36" s="746"/>
      <c r="L36" s="752">
        <v>-16310</v>
      </c>
      <c r="M36" s="746"/>
      <c r="N36" s="752">
        <v>-16758</v>
      </c>
      <c r="O36" s="746"/>
      <c r="P36" s="752">
        <v>0</v>
      </c>
      <c r="Q36" s="746"/>
      <c r="R36" s="752">
        <v>-89689</v>
      </c>
      <c r="S36" s="747"/>
      <c r="T36" s="753">
        <f>ROUND(D36+H36+L36+P36,2)</f>
        <v>-1160526</v>
      </c>
      <c r="U36" s="747"/>
      <c r="V36" s="753">
        <f>F36+J36+N36+R36</f>
        <v>-1080279</v>
      </c>
      <c r="W36" s="613"/>
    </row>
    <row r="37" spans="1:22" ht="24" customHeight="1">
      <c r="A37" s="364" t="s">
        <v>783</v>
      </c>
      <c r="D37" s="747">
        <f>SUM(D35:D36)</f>
        <v>674845</v>
      </c>
      <c r="E37" s="747"/>
      <c r="F37" s="747">
        <f>SUM(F35:F36)</f>
        <v>577675</v>
      </c>
      <c r="G37" s="747"/>
      <c r="H37" s="747">
        <f>SUM(H35:H36)</f>
        <v>109399</v>
      </c>
      <c r="I37" s="747"/>
      <c r="J37" s="747">
        <f>SUM(J35:J36)</f>
        <v>86365</v>
      </c>
      <c r="K37" s="747"/>
      <c r="L37" s="747">
        <f>SUM(L35:L36)</f>
        <v>71005</v>
      </c>
      <c r="M37" s="747"/>
      <c r="N37" s="747">
        <f>SUM(N35:N36)</f>
        <v>105071</v>
      </c>
      <c r="O37" s="747"/>
      <c r="P37" s="747">
        <f>SUM(P35:P36)</f>
        <v>0</v>
      </c>
      <c r="Q37" s="747"/>
      <c r="R37" s="747">
        <f>SUM(R35:R36)</f>
        <v>2102</v>
      </c>
      <c r="S37" s="747"/>
      <c r="T37" s="748">
        <f>SUM(T35:T36)</f>
        <v>855249</v>
      </c>
      <c r="U37" s="747"/>
      <c r="V37" s="747">
        <f>SUM(V35:V36)</f>
        <v>771213</v>
      </c>
    </row>
    <row r="38" spans="1:23" ht="24" customHeight="1">
      <c r="A38" s="364" t="s">
        <v>784</v>
      </c>
      <c r="D38" s="747"/>
      <c r="E38" s="747"/>
      <c r="F38" s="747"/>
      <c r="G38" s="747"/>
      <c r="H38" s="747"/>
      <c r="I38" s="747"/>
      <c r="J38" s="747"/>
      <c r="K38" s="747"/>
      <c r="L38" s="747"/>
      <c r="M38" s="747"/>
      <c r="N38" s="747"/>
      <c r="O38" s="747"/>
      <c r="P38" s="747"/>
      <c r="Q38" s="747"/>
      <c r="R38" s="747"/>
      <c r="S38" s="747"/>
      <c r="T38" s="748">
        <f>-191730138.84/1000</f>
        <v>-191730.13884</v>
      </c>
      <c r="U38" s="747"/>
      <c r="V38" s="747">
        <v>-179501</v>
      </c>
      <c r="W38" s="614"/>
    </row>
    <row r="39" spans="1:23" ht="24" customHeight="1">
      <c r="A39" s="364" t="s">
        <v>785</v>
      </c>
      <c r="D39" s="747"/>
      <c r="E39" s="747"/>
      <c r="F39" s="747"/>
      <c r="G39" s="747"/>
      <c r="H39" s="747"/>
      <c r="I39" s="747"/>
      <c r="J39" s="747"/>
      <c r="K39" s="747"/>
      <c r="L39" s="747"/>
      <c r="M39" s="747"/>
      <c r="N39" s="747"/>
      <c r="O39" s="747"/>
      <c r="P39" s="747"/>
      <c r="Q39" s="747"/>
      <c r="R39" s="747"/>
      <c r="S39" s="747"/>
      <c r="T39" s="748">
        <v>-31027</v>
      </c>
      <c r="U39" s="747"/>
      <c r="V39" s="747">
        <v>-24255</v>
      </c>
      <c r="W39" s="614"/>
    </row>
    <row r="40" spans="1:23" ht="24" customHeight="1">
      <c r="A40" s="364" t="s">
        <v>278</v>
      </c>
      <c r="D40" s="747"/>
      <c r="E40" s="747"/>
      <c r="F40" s="747"/>
      <c r="G40" s="747"/>
      <c r="H40" s="747"/>
      <c r="I40" s="747"/>
      <c r="J40" s="747"/>
      <c r="K40" s="747"/>
      <c r="L40" s="747"/>
      <c r="M40" s="747"/>
      <c r="N40" s="747"/>
      <c r="O40" s="747"/>
      <c r="P40" s="747"/>
      <c r="Q40" s="747"/>
      <c r="R40" s="747"/>
      <c r="S40" s="747"/>
      <c r="T40" s="748">
        <v>-2419</v>
      </c>
      <c r="U40" s="747"/>
      <c r="V40" s="747">
        <v>-2949</v>
      </c>
      <c r="W40" s="614"/>
    </row>
    <row r="41" spans="1:22" ht="24" customHeight="1" thickBot="1">
      <c r="A41" s="364" t="s">
        <v>813</v>
      </c>
      <c r="D41" s="747"/>
      <c r="E41" s="747"/>
      <c r="F41" s="747"/>
      <c r="G41" s="747"/>
      <c r="H41" s="747"/>
      <c r="I41" s="747"/>
      <c r="J41" s="747"/>
      <c r="K41" s="747"/>
      <c r="L41" s="747"/>
      <c r="M41" s="747"/>
      <c r="N41" s="747"/>
      <c r="O41" s="747"/>
      <c r="P41" s="747"/>
      <c r="Q41" s="747"/>
      <c r="R41" s="747"/>
      <c r="S41" s="747"/>
      <c r="T41" s="754">
        <f>SUM(T37:T40)</f>
        <v>630072.86116</v>
      </c>
      <c r="U41" s="747"/>
      <c r="V41" s="754">
        <f>SUM(V37:V40)</f>
        <v>564508</v>
      </c>
    </row>
    <row r="42" spans="1:22" ht="24" customHeight="1" thickTop="1">
      <c r="A42" s="364" t="s">
        <v>812</v>
      </c>
      <c r="D42" s="746">
        <v>184008</v>
      </c>
      <c r="E42" s="746"/>
      <c r="F42" s="746">
        <v>158220</v>
      </c>
      <c r="G42" s="746"/>
      <c r="H42" s="746">
        <v>715158</v>
      </c>
      <c r="I42" s="746"/>
      <c r="J42" s="746">
        <v>646995</v>
      </c>
      <c r="K42" s="746"/>
      <c r="L42" s="746">
        <v>200826</v>
      </c>
      <c r="M42" s="746"/>
      <c r="N42" s="746">
        <v>201274</v>
      </c>
      <c r="O42" s="746"/>
      <c r="P42" s="746">
        <v>0</v>
      </c>
      <c r="Q42" s="746"/>
      <c r="R42" s="746">
        <v>0</v>
      </c>
      <c r="S42" s="747"/>
      <c r="T42" s="747">
        <f>D42+H42+L42+P42</f>
        <v>1099992</v>
      </c>
      <c r="U42" s="747"/>
      <c r="V42" s="747">
        <f>N42+J42+F42+R42</f>
        <v>1006489</v>
      </c>
    </row>
    <row r="43" spans="1:22" ht="24" customHeight="1">
      <c r="A43" s="364" t="s">
        <v>786</v>
      </c>
      <c r="D43" s="746"/>
      <c r="E43" s="746"/>
      <c r="F43" s="746"/>
      <c r="G43" s="746"/>
      <c r="H43" s="746"/>
      <c r="I43" s="746"/>
      <c r="J43" s="746"/>
      <c r="K43" s="746"/>
      <c r="L43" s="746"/>
      <c r="M43" s="746"/>
      <c r="N43" s="746"/>
      <c r="O43" s="758"/>
      <c r="P43" s="746"/>
      <c r="Q43" s="746"/>
      <c r="R43" s="746"/>
      <c r="S43" s="747"/>
      <c r="T43" s="757">
        <v>8870476</v>
      </c>
      <c r="U43" s="759"/>
      <c r="V43" s="759">
        <v>7898748</v>
      </c>
    </row>
    <row r="44" spans="1:23" ht="24" customHeight="1" thickBot="1">
      <c r="A44" s="364" t="s">
        <v>787</v>
      </c>
      <c r="D44" s="746"/>
      <c r="E44" s="746"/>
      <c r="F44" s="746"/>
      <c r="G44" s="746"/>
      <c r="H44" s="746"/>
      <c r="I44" s="746"/>
      <c r="J44" s="746"/>
      <c r="K44" s="746"/>
      <c r="L44" s="746"/>
      <c r="M44" s="746"/>
      <c r="N44" s="746"/>
      <c r="O44" s="758"/>
      <c r="P44" s="746"/>
      <c r="Q44" s="746"/>
      <c r="R44" s="746"/>
      <c r="S44" s="747"/>
      <c r="T44" s="754">
        <f>SUM(T42:T43)</f>
        <v>9970468</v>
      </c>
      <c r="U44" s="748"/>
      <c r="V44" s="754">
        <f>SUM(V42:V43)</f>
        <v>8905237</v>
      </c>
      <c r="W44" s="610"/>
    </row>
    <row r="45" spans="1:22" ht="24" customHeight="1" thickTop="1">
      <c r="A45" s="364" t="s">
        <v>580</v>
      </c>
      <c r="D45" s="746">
        <v>600</v>
      </c>
      <c r="E45" s="746"/>
      <c r="F45" s="746">
        <v>15600</v>
      </c>
      <c r="G45" s="746"/>
      <c r="H45" s="746">
        <v>299442</v>
      </c>
      <c r="I45" s="746"/>
      <c r="J45" s="746">
        <v>298091</v>
      </c>
      <c r="K45" s="746"/>
      <c r="L45" s="746">
        <v>77484</v>
      </c>
      <c r="M45" s="746"/>
      <c r="N45" s="746">
        <v>111819</v>
      </c>
      <c r="O45" s="746"/>
      <c r="P45" s="746">
        <v>939</v>
      </c>
      <c r="Q45" s="746"/>
      <c r="R45" s="746">
        <v>957</v>
      </c>
      <c r="S45" s="747"/>
      <c r="T45" s="748">
        <f>D45+H45+L45+P45</f>
        <v>378465</v>
      </c>
      <c r="U45" s="748"/>
      <c r="V45" s="748">
        <f>N45+J45+F45+R45</f>
        <v>426467</v>
      </c>
    </row>
    <row r="46" spans="1:22" ht="24" customHeight="1">
      <c r="A46" s="364" t="s">
        <v>581</v>
      </c>
      <c r="D46" s="747"/>
      <c r="E46" s="747"/>
      <c r="F46" s="747"/>
      <c r="G46" s="747"/>
      <c r="H46" s="747"/>
      <c r="I46" s="747"/>
      <c r="J46" s="747"/>
      <c r="K46" s="747"/>
      <c r="L46" s="747"/>
      <c r="M46" s="747"/>
      <c r="N46" s="747"/>
      <c r="O46" s="747"/>
      <c r="P46" s="747"/>
      <c r="Q46" s="747"/>
      <c r="R46" s="747"/>
      <c r="S46" s="747"/>
      <c r="T46" s="757">
        <v>2067662</v>
      </c>
      <c r="U46" s="759"/>
      <c r="V46" s="759">
        <v>1592987</v>
      </c>
    </row>
    <row r="47" spans="1:23" ht="24" customHeight="1" thickBot="1">
      <c r="A47" s="364" t="s">
        <v>582</v>
      </c>
      <c r="D47" s="747"/>
      <c r="E47" s="747"/>
      <c r="F47" s="747"/>
      <c r="G47" s="747"/>
      <c r="H47" s="747"/>
      <c r="I47" s="747"/>
      <c r="J47" s="747"/>
      <c r="K47" s="747"/>
      <c r="L47" s="747"/>
      <c r="M47" s="747"/>
      <c r="N47" s="747"/>
      <c r="O47" s="747"/>
      <c r="P47" s="747"/>
      <c r="Q47" s="747"/>
      <c r="R47" s="747"/>
      <c r="S47" s="747"/>
      <c r="T47" s="755">
        <f>SUM(T45:T46)</f>
        <v>2446127</v>
      </c>
      <c r="U47" s="756"/>
      <c r="V47" s="755">
        <f>SUM(V45:V46)</f>
        <v>2019454</v>
      </c>
      <c r="W47" s="291"/>
    </row>
    <row r="48" ht="24" customHeight="1" thickTop="1"/>
  </sheetData>
  <sheetProtection/>
  <mergeCells count="2">
    <mergeCell ref="A1:V1"/>
    <mergeCell ref="A25:V25"/>
  </mergeCells>
  <printOptions horizontalCentered="1"/>
  <pageMargins left="0.46" right="0.15748031496062992" top="0.6299212598425197" bottom="0.4330708661417323" header="0.1968503937007874" footer="0.15748031496062992"/>
  <pageSetup horizontalDpi="600" verticalDpi="600" orientation="landscape" paperSize="9" scale="90" r:id="rId1"/>
  <rowBreaks count="1" manualBreakCount="1">
    <brk id="24" max="255" man="1"/>
  </rowBreaks>
</worksheet>
</file>

<file path=xl/worksheets/sheet12.xml><?xml version="1.0" encoding="utf-8"?>
<worksheet xmlns="http://schemas.openxmlformats.org/spreadsheetml/2006/main" xmlns:r="http://schemas.openxmlformats.org/officeDocument/2006/relationships">
  <dimension ref="A1:K31"/>
  <sheetViews>
    <sheetView zoomScale="95" zoomScaleNormal="95" zoomScalePageLayoutView="0" workbookViewId="0" topLeftCell="A1">
      <selection activeCell="A2" sqref="A2"/>
    </sheetView>
  </sheetViews>
  <sheetFormatPr defaultColWidth="9.140625" defaultRowHeight="25.5" customHeight="1"/>
  <cols>
    <col min="1" max="1" width="7.7109375" style="3" customWidth="1"/>
    <col min="2" max="4" width="9.140625" style="3" customWidth="1"/>
    <col min="5" max="5" width="11.421875" style="3" customWidth="1"/>
    <col min="6" max="6" width="0.9921875" style="3" customWidth="1"/>
    <col min="7" max="7" width="17.28125" style="3" customWidth="1"/>
    <col min="8" max="8" width="0.85546875" style="3" customWidth="1"/>
    <col min="9" max="9" width="17.28125" style="3" customWidth="1"/>
    <col min="10" max="10" width="0.9921875" style="3" customWidth="1"/>
    <col min="11" max="11" width="17.28125" style="3" customWidth="1"/>
    <col min="12" max="12" width="4.00390625" style="3" customWidth="1"/>
    <col min="13" max="16384" width="9.140625" style="3" customWidth="1"/>
  </cols>
  <sheetData>
    <row r="1" spans="1:11" ht="25.5" customHeight="1">
      <c r="A1" s="809" t="s">
        <v>111</v>
      </c>
      <c r="B1" s="809"/>
      <c r="C1" s="809"/>
      <c r="D1" s="809"/>
      <c r="E1" s="809"/>
      <c r="F1" s="809"/>
      <c r="G1" s="809"/>
      <c r="H1" s="809"/>
      <c r="I1" s="809"/>
      <c r="J1" s="809"/>
      <c r="K1" s="809"/>
    </row>
    <row r="2" spans="1:11" ht="25.5" customHeight="1">
      <c r="A2" s="318"/>
      <c r="B2" s="318"/>
      <c r="C2" s="318"/>
      <c r="D2" s="318"/>
      <c r="E2" s="318"/>
      <c r="F2" s="318"/>
      <c r="G2" s="318"/>
      <c r="H2" s="318"/>
      <c r="I2" s="318"/>
      <c r="J2" s="318"/>
      <c r="K2" s="318"/>
    </row>
    <row r="3" s="1" customFormat="1" ht="25.5" customHeight="1">
      <c r="A3" s="2" t="s">
        <v>72</v>
      </c>
    </row>
    <row r="4" s="1" customFormat="1" ht="25.5" customHeight="1">
      <c r="A4" s="1" t="s">
        <v>73</v>
      </c>
    </row>
    <row r="5" s="1" customFormat="1" ht="25.5" customHeight="1">
      <c r="B5" s="1" t="s">
        <v>439</v>
      </c>
    </row>
    <row r="6" s="1" customFormat="1" ht="25.5" customHeight="1">
      <c r="A6" s="1" t="s">
        <v>276</v>
      </c>
    </row>
    <row r="7" s="1" customFormat="1" ht="25.5" customHeight="1">
      <c r="A7" s="1" t="s">
        <v>74</v>
      </c>
    </row>
    <row r="8" s="1" customFormat="1" ht="25.5" customHeight="1">
      <c r="B8" s="1" t="s">
        <v>736</v>
      </c>
    </row>
    <row r="9" spans="1:11" s="1" customFormat="1" ht="25.5" customHeight="1">
      <c r="A9" s="1" t="s">
        <v>75</v>
      </c>
      <c r="K9" s="394"/>
    </row>
    <row r="10" s="23" customFormat="1" ht="25.5" customHeight="1">
      <c r="B10" s="23" t="s">
        <v>423</v>
      </c>
    </row>
    <row r="11" s="23" customFormat="1" ht="25.5" customHeight="1">
      <c r="A11" s="23" t="s">
        <v>440</v>
      </c>
    </row>
    <row r="12" s="23" customFormat="1" ht="25.5" customHeight="1">
      <c r="A12" s="23" t="s">
        <v>76</v>
      </c>
    </row>
    <row r="13" spans="1:2" s="23" customFormat="1" ht="25.5" customHeight="1">
      <c r="A13" s="23" t="s">
        <v>446</v>
      </c>
      <c r="B13" s="23" t="s">
        <v>424</v>
      </c>
    </row>
    <row r="14" s="23" customFormat="1" ht="25.5" customHeight="1">
      <c r="A14" s="23" t="s">
        <v>459</v>
      </c>
    </row>
    <row r="15" s="23" customFormat="1" ht="25.5" customHeight="1">
      <c r="A15" s="23" t="s">
        <v>456</v>
      </c>
    </row>
    <row r="16" s="23" customFormat="1" ht="25.5" customHeight="1">
      <c r="A16" s="23" t="s">
        <v>457</v>
      </c>
    </row>
    <row r="17" s="23" customFormat="1" ht="25.5" customHeight="1">
      <c r="A17" s="23" t="s">
        <v>458</v>
      </c>
    </row>
    <row r="18" s="1" customFormat="1" ht="25.5" customHeight="1">
      <c r="A18" s="1" t="s">
        <v>77</v>
      </c>
    </row>
    <row r="19" s="1" customFormat="1" ht="25.5" customHeight="1">
      <c r="B19" s="1" t="s">
        <v>441</v>
      </c>
    </row>
    <row r="20" spans="1:5" s="1" customFormat="1" ht="25.5" customHeight="1">
      <c r="A20" s="23" t="s">
        <v>460</v>
      </c>
      <c r="B20" s="23"/>
      <c r="C20" s="23"/>
      <c r="D20" s="23"/>
      <c r="E20" s="23"/>
    </row>
    <row r="21" s="1" customFormat="1" ht="25.5" customHeight="1">
      <c r="A21" s="1" t="s">
        <v>360</v>
      </c>
    </row>
    <row r="22" s="1" customFormat="1" ht="25.5" customHeight="1">
      <c r="A22" s="1" t="s">
        <v>78</v>
      </c>
    </row>
    <row r="23" s="1" customFormat="1" ht="25.5" customHeight="1">
      <c r="B23" s="1" t="s">
        <v>277</v>
      </c>
    </row>
    <row r="24" s="1" customFormat="1" ht="25.5" customHeight="1">
      <c r="A24" s="1" t="s">
        <v>527</v>
      </c>
    </row>
    <row r="25" s="1" customFormat="1" ht="25.5" customHeight="1">
      <c r="A25" s="1" t="s">
        <v>572</v>
      </c>
    </row>
    <row r="26" s="332" customFormat="1" ht="6" customHeight="1"/>
    <row r="27" s="332" customFormat="1" ht="21" customHeight="1">
      <c r="A27" s="333" t="s">
        <v>145</v>
      </c>
    </row>
    <row r="28" s="332" customFormat="1" ht="21" customHeight="1">
      <c r="B28" s="332" t="s">
        <v>933</v>
      </c>
    </row>
    <row r="29" s="332" customFormat="1" ht="21" customHeight="1">
      <c r="A29" s="332" t="s">
        <v>91</v>
      </c>
    </row>
    <row r="30" spans="1:11" ht="25.5" customHeight="1">
      <c r="A30" s="353"/>
      <c r="B30" s="353"/>
      <c r="C30" s="353"/>
      <c r="D30" s="353"/>
      <c r="E30" s="353"/>
      <c r="F30" s="353"/>
      <c r="G30" s="353"/>
      <c r="H30" s="353"/>
      <c r="I30" s="353"/>
      <c r="J30" s="353"/>
      <c r="K30" s="353"/>
    </row>
    <row r="31" spans="1:11" ht="25.5" customHeight="1">
      <c r="A31" s="353"/>
      <c r="B31" s="353"/>
      <c r="C31" s="353"/>
      <c r="D31" s="353"/>
      <c r="E31" s="353"/>
      <c r="F31" s="353"/>
      <c r="G31" s="353"/>
      <c r="H31" s="353"/>
      <c r="I31" s="353"/>
      <c r="J31" s="353"/>
      <c r="K31" s="353"/>
    </row>
  </sheetData>
  <sheetProtection/>
  <mergeCells count="1">
    <mergeCell ref="A1:K1"/>
  </mergeCells>
  <printOptions/>
  <pageMargins left="0.79" right="0.07874015748031496" top="0.62" bottom="0.45" header="0.15748031496062992"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O54"/>
  <sheetViews>
    <sheetView zoomScale="90" zoomScaleNormal="90" zoomScaleSheetLayoutView="100" zoomScalePageLayoutView="0" workbookViewId="0" topLeftCell="A1">
      <selection activeCell="J53" sqref="J53"/>
    </sheetView>
  </sheetViews>
  <sheetFormatPr defaultColWidth="9.140625" defaultRowHeight="24" customHeight="1"/>
  <cols>
    <col min="1" max="6" width="9.140625" style="204" customWidth="1"/>
    <col min="7" max="7" width="9.140625" style="293" customWidth="1"/>
    <col min="8" max="8" width="18.7109375" style="204" customWidth="1"/>
    <col min="9" max="9" width="2.7109375" style="204" customWidth="1"/>
    <col min="10" max="10" width="18.7109375" style="204" customWidth="1"/>
    <col min="11" max="11" width="2.8515625" style="204" customWidth="1"/>
    <col min="12" max="12" width="3.8515625" style="204" customWidth="1"/>
    <col min="13" max="13" width="9.140625" style="204" customWidth="1"/>
    <col min="14" max="21" width="0" style="204" hidden="1" customWidth="1"/>
    <col min="22" max="42" width="9.140625" style="204" customWidth="1"/>
    <col min="43" max="43" width="9.28125" style="204" customWidth="1"/>
    <col min="44" max="16384" width="9.140625" style="204" customWidth="1"/>
  </cols>
  <sheetData>
    <row r="1" spans="1:10" s="322" customFormat="1" ht="24" customHeight="1">
      <c r="A1" s="785" t="s">
        <v>150</v>
      </c>
      <c r="B1" s="785"/>
      <c r="C1" s="785"/>
      <c r="D1" s="785"/>
      <c r="E1" s="785"/>
      <c r="F1" s="785"/>
      <c r="G1" s="785"/>
      <c r="H1" s="785"/>
      <c r="I1" s="785"/>
      <c r="J1" s="785"/>
    </row>
    <row r="2" spans="1:10" s="322" customFormat="1" ht="23.25">
      <c r="A2" s="321"/>
      <c r="B2" s="321"/>
      <c r="C2" s="321"/>
      <c r="D2" s="321"/>
      <c r="E2" s="321"/>
      <c r="F2" s="321"/>
      <c r="G2" s="321"/>
      <c r="H2" s="321"/>
      <c r="I2" s="321"/>
      <c r="J2" s="321"/>
    </row>
    <row r="3" spans="1:15" s="221" customFormat="1" ht="27" customHeight="1">
      <c r="A3" s="399" t="s">
        <v>979</v>
      </c>
      <c r="B3" s="321"/>
      <c r="C3" s="321"/>
      <c r="D3" s="321"/>
      <c r="E3" s="321"/>
      <c r="F3" s="321"/>
      <c r="G3" s="321"/>
      <c r="H3" s="321"/>
      <c r="I3" s="321"/>
      <c r="J3" s="321"/>
      <c r="K3" s="324"/>
      <c r="L3" s="324"/>
      <c r="O3" s="222"/>
    </row>
    <row r="4" spans="1:15" s="221" customFormat="1" ht="27" customHeight="1">
      <c r="A4" s="399"/>
      <c r="B4" s="294" t="s">
        <v>20</v>
      </c>
      <c r="C4" s="294"/>
      <c r="D4" s="294"/>
      <c r="E4" s="294"/>
      <c r="F4" s="294"/>
      <c r="G4" s="294"/>
      <c r="H4" s="294"/>
      <c r="I4" s="294"/>
      <c r="J4" s="294"/>
      <c r="K4" s="324"/>
      <c r="L4" s="324"/>
      <c r="O4" s="222"/>
    </row>
    <row r="5" spans="1:15" s="221" customFormat="1" ht="27" customHeight="1">
      <c r="A5" s="399"/>
      <c r="B5" s="321"/>
      <c r="C5" s="321"/>
      <c r="D5" s="321"/>
      <c r="E5" s="321"/>
      <c r="F5" s="321"/>
      <c r="G5" s="321"/>
      <c r="H5" s="321"/>
      <c r="I5" s="321"/>
      <c r="J5" s="15" t="s">
        <v>763</v>
      </c>
      <c r="K5" s="324"/>
      <c r="L5" s="324"/>
      <c r="O5" s="222"/>
    </row>
    <row r="6" spans="1:15" s="221" customFormat="1" ht="27" customHeight="1">
      <c r="A6" s="399"/>
      <c r="B6" s="321"/>
      <c r="C6" s="321"/>
      <c r="D6" s="321"/>
      <c r="E6" s="321"/>
      <c r="F6" s="321"/>
      <c r="G6" s="321"/>
      <c r="H6" s="223"/>
      <c r="I6" s="12" t="s">
        <v>737</v>
      </c>
      <c r="J6" s="321"/>
      <c r="K6" s="324"/>
      <c r="L6" s="324"/>
      <c r="O6" s="222"/>
    </row>
    <row r="7" spans="1:15" s="221" customFormat="1" ht="27" customHeight="1">
      <c r="A7" s="399"/>
      <c r="B7" s="321"/>
      <c r="C7" s="321"/>
      <c r="D7" s="321"/>
      <c r="E7" s="321"/>
      <c r="F7" s="321"/>
      <c r="G7" s="321"/>
      <c r="H7" s="420"/>
      <c r="I7" s="14" t="s">
        <v>363</v>
      </c>
      <c r="J7" s="420"/>
      <c r="K7" s="324"/>
      <c r="L7" s="324"/>
      <c r="O7" s="222"/>
    </row>
    <row r="8" spans="1:15" s="221" customFormat="1" ht="27" customHeight="1">
      <c r="A8" s="399"/>
      <c r="B8" s="321"/>
      <c r="C8" s="321"/>
      <c r="D8" s="321"/>
      <c r="E8" s="321"/>
      <c r="F8" s="321"/>
      <c r="G8" s="321"/>
      <c r="H8" s="518" t="s">
        <v>18</v>
      </c>
      <c r="I8" s="220"/>
      <c r="J8" s="407" t="s">
        <v>381</v>
      </c>
      <c r="K8" s="324"/>
      <c r="L8" s="324"/>
      <c r="O8" s="222"/>
    </row>
    <row r="9" spans="1:15" s="221" customFormat="1" ht="27" customHeight="1">
      <c r="A9" s="399"/>
      <c r="B9" s="421" t="s">
        <v>415</v>
      </c>
      <c r="C9" s="321"/>
      <c r="D9" s="321"/>
      <c r="E9" s="321"/>
      <c r="F9" s="321"/>
      <c r="G9" s="321"/>
      <c r="H9" s="768">
        <v>238535410.17</v>
      </c>
      <c r="I9" s="541"/>
      <c r="J9" s="768">
        <v>244700134.15</v>
      </c>
      <c r="K9" s="324"/>
      <c r="L9" s="324"/>
      <c r="O9" s="222"/>
    </row>
    <row r="10" spans="1:15" s="221" customFormat="1" ht="27" customHeight="1">
      <c r="A10" s="399"/>
      <c r="B10" s="220" t="s">
        <v>920</v>
      </c>
      <c r="C10" s="321"/>
      <c r="D10" s="321"/>
      <c r="E10" s="321"/>
      <c r="F10" s="321"/>
      <c r="G10" s="321"/>
      <c r="H10" s="768">
        <v>-41682434.57</v>
      </c>
      <c r="I10" s="541"/>
      <c r="J10" s="768">
        <v>-41682434.57</v>
      </c>
      <c r="K10" s="324"/>
      <c r="L10" s="324"/>
      <c r="O10" s="222"/>
    </row>
    <row r="11" spans="1:15" s="221" customFormat="1" ht="27" customHeight="1" thickBot="1">
      <c r="A11" s="399"/>
      <c r="B11" s="421"/>
      <c r="C11" s="421" t="s">
        <v>416</v>
      </c>
      <c r="D11" s="321"/>
      <c r="E11" s="321"/>
      <c r="F11" s="321"/>
      <c r="G11" s="321"/>
      <c r="H11" s="769">
        <f>SUM(H9:H10)</f>
        <v>196852975.6</v>
      </c>
      <c r="I11" s="542"/>
      <c r="J11" s="769">
        <f>SUM(J9:J10)</f>
        <v>203017699.58</v>
      </c>
      <c r="K11" s="324"/>
      <c r="L11" s="324"/>
      <c r="O11" s="222"/>
    </row>
    <row r="12" spans="1:15" s="221" customFormat="1" ht="27" customHeight="1" thickTop="1">
      <c r="A12" s="321"/>
      <c r="B12" s="321"/>
      <c r="C12" s="321"/>
      <c r="D12" s="321"/>
      <c r="E12" s="321"/>
      <c r="F12" s="321"/>
      <c r="G12" s="321"/>
      <c r="H12" s="321"/>
      <c r="I12" s="321"/>
      <c r="J12" s="321"/>
      <c r="K12" s="324"/>
      <c r="L12" s="324"/>
      <c r="O12" s="222"/>
    </row>
    <row r="13" spans="1:15" s="221" customFormat="1" ht="27" customHeight="1">
      <c r="A13" s="321"/>
      <c r="B13" s="321"/>
      <c r="C13" s="321"/>
      <c r="D13" s="321"/>
      <c r="E13" s="321"/>
      <c r="F13" s="321"/>
      <c r="G13" s="321"/>
      <c r="H13" s="321"/>
      <c r="I13" s="321"/>
      <c r="J13" s="321"/>
      <c r="K13" s="324"/>
      <c r="L13" s="324"/>
      <c r="O13" s="222"/>
    </row>
    <row r="14" spans="2:10" s="224" customFormat="1" ht="27" customHeight="1">
      <c r="B14" s="220" t="s">
        <v>21</v>
      </c>
      <c r="C14" s="220"/>
      <c r="D14" s="220"/>
      <c r="E14" s="220"/>
      <c r="F14" s="220"/>
      <c r="G14" s="75"/>
      <c r="H14" s="401"/>
      <c r="I14" s="401"/>
      <c r="J14" s="401"/>
    </row>
    <row r="15" spans="1:10" s="224" customFormat="1" ht="27" customHeight="1">
      <c r="A15" s="220" t="s">
        <v>417</v>
      </c>
      <c r="B15" s="220"/>
      <c r="C15" s="220"/>
      <c r="D15" s="220"/>
      <c r="E15" s="220"/>
      <c r="F15" s="220"/>
      <c r="G15" s="75"/>
      <c r="H15" s="401"/>
      <c r="I15" s="401"/>
      <c r="J15" s="401"/>
    </row>
    <row r="16" spans="1:10" s="223" customFormat="1" ht="27" customHeight="1">
      <c r="A16" s="8"/>
      <c r="B16" s="8"/>
      <c r="C16" s="8"/>
      <c r="D16" s="8"/>
      <c r="E16" s="8"/>
      <c r="F16" s="8"/>
      <c r="G16" s="75"/>
      <c r="H16" s="402"/>
      <c r="I16" s="402"/>
      <c r="J16" s="16" t="s">
        <v>763</v>
      </c>
    </row>
    <row r="17" spans="1:10" s="223" customFormat="1" ht="27" customHeight="1">
      <c r="A17" s="8"/>
      <c r="B17" s="8"/>
      <c r="C17" s="8"/>
      <c r="D17" s="8"/>
      <c r="E17" s="8"/>
      <c r="F17" s="8"/>
      <c r="G17" s="75"/>
      <c r="H17" s="400"/>
      <c r="I17" s="403" t="s">
        <v>737</v>
      </c>
      <c r="J17" s="403"/>
    </row>
    <row r="18" spans="1:10" s="223" customFormat="1" ht="27" customHeight="1">
      <c r="A18" s="8"/>
      <c r="B18" s="8"/>
      <c r="C18" s="8"/>
      <c r="D18" s="8"/>
      <c r="E18" s="8"/>
      <c r="F18" s="8"/>
      <c r="G18" s="75"/>
      <c r="H18" s="404"/>
      <c r="I18" s="405" t="s">
        <v>363</v>
      </c>
      <c r="J18" s="406"/>
    </row>
    <row r="19" spans="7:10" s="220" customFormat="1" ht="27" customHeight="1">
      <c r="G19" s="75"/>
      <c r="H19" s="518" t="s">
        <v>18</v>
      </c>
      <c r="J19" s="407" t="s">
        <v>381</v>
      </c>
    </row>
    <row r="20" spans="2:10" s="224" customFormat="1" ht="27" customHeight="1">
      <c r="B20" s="220" t="s">
        <v>921</v>
      </c>
      <c r="C20" s="220"/>
      <c r="D20" s="220"/>
      <c r="E20" s="220"/>
      <c r="F20" s="220"/>
      <c r="G20" s="76"/>
      <c r="H20" s="768">
        <v>195382696.14</v>
      </c>
      <c r="I20" s="543"/>
      <c r="J20" s="768">
        <v>202340341.79</v>
      </c>
    </row>
    <row r="21" spans="2:10" s="224" customFormat="1" ht="27" customHeight="1">
      <c r="B21" s="220" t="s">
        <v>922</v>
      </c>
      <c r="C21" s="220"/>
      <c r="D21" s="220"/>
      <c r="E21" s="220"/>
      <c r="F21" s="220"/>
      <c r="G21" s="76"/>
      <c r="H21" s="768">
        <v>428208.34</v>
      </c>
      <c r="I21" s="543"/>
      <c r="J21" s="768">
        <v>594372.03</v>
      </c>
    </row>
    <row r="22" spans="2:10" s="224" customFormat="1" ht="27" customHeight="1">
      <c r="B22" s="220" t="s">
        <v>923</v>
      </c>
      <c r="C22" s="220"/>
      <c r="D22" s="220"/>
      <c r="E22" s="220"/>
      <c r="F22" s="220"/>
      <c r="G22" s="76"/>
      <c r="H22" s="768">
        <v>1032428.38</v>
      </c>
      <c r="I22" s="543"/>
      <c r="J22" s="768">
        <v>82985.76000000001</v>
      </c>
    </row>
    <row r="23" spans="2:10" s="224" customFormat="1" ht="27" customHeight="1">
      <c r="B23" s="220" t="s">
        <v>924</v>
      </c>
      <c r="C23" s="220"/>
      <c r="D23" s="220"/>
      <c r="E23" s="220"/>
      <c r="F23" s="220"/>
      <c r="G23" s="76"/>
      <c r="H23" s="768">
        <v>9642.74</v>
      </c>
      <c r="I23" s="543"/>
      <c r="J23" s="768">
        <v>0</v>
      </c>
    </row>
    <row r="24" spans="2:10" s="224" customFormat="1" ht="27" customHeight="1">
      <c r="B24" s="220" t="s">
        <v>925</v>
      </c>
      <c r="C24" s="220"/>
      <c r="D24" s="220"/>
      <c r="E24" s="220"/>
      <c r="F24" s="220"/>
      <c r="G24" s="76"/>
      <c r="H24" s="770">
        <v>41682434.57</v>
      </c>
      <c r="I24" s="543"/>
      <c r="J24" s="770">
        <v>41682434.57</v>
      </c>
    </row>
    <row r="25" spans="2:10" s="224" customFormat="1" ht="27" customHeight="1">
      <c r="B25" s="220"/>
      <c r="C25" s="220" t="s">
        <v>719</v>
      </c>
      <c r="D25" s="220"/>
      <c r="E25" s="220"/>
      <c r="F25" s="220"/>
      <c r="G25" s="76"/>
      <c r="H25" s="771">
        <f>SUM(H20:H24)</f>
        <v>238535410.17</v>
      </c>
      <c r="I25" s="543"/>
      <c r="J25" s="771">
        <f>SUM(J20:J24)</f>
        <v>244700134.14999998</v>
      </c>
    </row>
    <row r="26" spans="2:10" s="224" customFormat="1" ht="27" customHeight="1">
      <c r="B26" s="220" t="s">
        <v>920</v>
      </c>
      <c r="C26" s="220"/>
      <c r="D26" s="220"/>
      <c r="E26" s="220"/>
      <c r="F26" s="220"/>
      <c r="G26" s="76"/>
      <c r="H26" s="768">
        <v>-41682434.57</v>
      </c>
      <c r="I26" s="543"/>
      <c r="J26" s="768">
        <v>-41682434.57</v>
      </c>
    </row>
    <row r="27" spans="2:10" s="224" customFormat="1" ht="27" customHeight="1" thickBot="1">
      <c r="B27" s="220" t="s">
        <v>415</v>
      </c>
      <c r="C27" s="220"/>
      <c r="D27" s="220"/>
      <c r="E27" s="220"/>
      <c r="F27" s="220"/>
      <c r="G27" s="76"/>
      <c r="H27" s="769">
        <f>SUM(H25:H26)</f>
        <v>196852975.6</v>
      </c>
      <c r="I27" s="543"/>
      <c r="J27" s="769">
        <f>SUM(J25:J26)</f>
        <v>203017699.57999998</v>
      </c>
    </row>
    <row r="28" spans="2:10" s="224" customFormat="1" ht="24.75" thickTop="1">
      <c r="B28" s="220"/>
      <c r="C28" s="220"/>
      <c r="D28" s="220"/>
      <c r="E28" s="220"/>
      <c r="F28" s="220"/>
      <c r="G28" s="76"/>
      <c r="H28" s="422"/>
      <c r="I28" s="422"/>
      <c r="J28" s="422"/>
    </row>
    <row r="29" spans="2:10" s="224" customFormat="1" ht="24">
      <c r="B29" s="220"/>
      <c r="C29" s="220"/>
      <c r="D29" s="220"/>
      <c r="E29" s="220"/>
      <c r="F29" s="220"/>
      <c r="G29" s="76"/>
      <c r="H29" s="422"/>
      <c r="I29" s="422"/>
      <c r="J29" s="422"/>
    </row>
    <row r="30" spans="2:10" s="224" customFormat="1" ht="24">
      <c r="B30" s="220"/>
      <c r="C30" s="220"/>
      <c r="D30" s="220"/>
      <c r="E30" s="220"/>
      <c r="F30" s="220"/>
      <c r="G30" s="76"/>
      <c r="H30" s="422"/>
      <c r="I30" s="422"/>
      <c r="J30" s="422"/>
    </row>
    <row r="31" spans="2:10" s="224" customFormat="1" ht="24">
      <c r="B31" s="220"/>
      <c r="C31" s="220"/>
      <c r="D31" s="220"/>
      <c r="E31" s="220"/>
      <c r="F31" s="220"/>
      <c r="G31" s="76"/>
      <c r="H31" s="422"/>
      <c r="I31" s="422"/>
      <c r="J31" s="422"/>
    </row>
    <row r="32" spans="1:15" s="221" customFormat="1" ht="24" customHeight="1">
      <c r="A32" s="785" t="s">
        <v>151</v>
      </c>
      <c r="B32" s="785"/>
      <c r="C32" s="785"/>
      <c r="D32" s="785"/>
      <c r="E32" s="785"/>
      <c r="F32" s="785"/>
      <c r="G32" s="785"/>
      <c r="H32" s="785"/>
      <c r="I32" s="785"/>
      <c r="J32" s="785"/>
      <c r="K32" s="324"/>
      <c r="L32" s="324"/>
      <c r="O32" s="222"/>
    </row>
    <row r="33" spans="1:15" s="221" customFormat="1" ht="24" customHeight="1">
      <c r="A33" s="321"/>
      <c r="B33" s="321"/>
      <c r="C33" s="321"/>
      <c r="D33" s="321"/>
      <c r="E33" s="321"/>
      <c r="F33" s="321"/>
      <c r="G33" s="321"/>
      <c r="H33" s="321"/>
      <c r="I33" s="321"/>
      <c r="J33" s="321"/>
      <c r="K33" s="324"/>
      <c r="L33" s="324"/>
      <c r="O33" s="222"/>
    </row>
    <row r="34" spans="1:10" s="224" customFormat="1" ht="27" customHeight="1">
      <c r="A34" s="399" t="s">
        <v>980</v>
      </c>
      <c r="B34" s="220"/>
      <c r="C34" s="220"/>
      <c r="D34" s="220"/>
      <c r="E34" s="220"/>
      <c r="F34" s="220"/>
      <c r="G34" s="76"/>
      <c r="H34" s="422"/>
      <c r="I34" s="422"/>
      <c r="J34" s="422"/>
    </row>
    <row r="35" spans="2:10" s="224" customFormat="1" ht="27" customHeight="1">
      <c r="B35" s="220" t="s">
        <v>22</v>
      </c>
      <c r="C35" s="220"/>
      <c r="D35" s="220"/>
      <c r="E35" s="220"/>
      <c r="F35" s="220"/>
      <c r="G35" s="76"/>
      <c r="H35" s="422"/>
      <c r="I35" s="422"/>
      <c r="J35" s="422"/>
    </row>
    <row r="36" spans="2:10" s="224" customFormat="1" ht="27" customHeight="1">
      <c r="B36" s="220"/>
      <c r="C36" s="220"/>
      <c r="D36" s="220"/>
      <c r="E36" s="220"/>
      <c r="F36" s="220"/>
      <c r="G36" s="76"/>
      <c r="H36" s="402"/>
      <c r="I36" s="402"/>
      <c r="J36" s="16" t="s">
        <v>763</v>
      </c>
    </row>
    <row r="37" spans="2:10" s="224" customFormat="1" ht="27" customHeight="1">
      <c r="B37" s="220"/>
      <c r="C37" s="220"/>
      <c r="D37" s="220"/>
      <c r="E37" s="220"/>
      <c r="F37" s="220"/>
      <c r="G37" s="76"/>
      <c r="H37" s="400"/>
      <c r="I37" s="403" t="s">
        <v>737</v>
      </c>
      <c r="J37" s="403"/>
    </row>
    <row r="38" spans="2:10" s="224" customFormat="1" ht="27" customHeight="1">
      <c r="B38" s="220"/>
      <c r="C38" s="220"/>
      <c r="D38" s="220"/>
      <c r="E38" s="220"/>
      <c r="F38" s="220"/>
      <c r="G38" s="76"/>
      <c r="H38" s="404"/>
      <c r="I38" s="405" t="s">
        <v>363</v>
      </c>
      <c r="J38" s="406"/>
    </row>
    <row r="39" spans="2:10" s="224" customFormat="1" ht="27" customHeight="1">
      <c r="B39" s="220"/>
      <c r="C39" s="220"/>
      <c r="D39" s="220"/>
      <c r="E39" s="220"/>
      <c r="F39" s="220"/>
      <c r="G39" s="76"/>
      <c r="H39" s="518" t="s">
        <v>18</v>
      </c>
      <c r="I39" s="408"/>
      <c r="J39" s="407" t="s">
        <v>381</v>
      </c>
    </row>
    <row r="40" spans="2:10" s="224" customFormat="1" ht="27" customHeight="1">
      <c r="B40" s="220" t="s">
        <v>418</v>
      </c>
      <c r="C40" s="220"/>
      <c r="D40" s="220"/>
      <c r="E40" s="220"/>
      <c r="F40" s="220"/>
      <c r="G40" s="76"/>
      <c r="H40" s="768">
        <v>39605573.04</v>
      </c>
      <c r="I40" s="422"/>
      <c r="J40" s="768">
        <v>30991266.64</v>
      </c>
    </row>
    <row r="41" spans="2:10" s="224" customFormat="1" ht="27" customHeight="1">
      <c r="B41" s="220" t="s">
        <v>433</v>
      </c>
      <c r="C41" s="220"/>
      <c r="D41" s="220"/>
      <c r="E41" s="220"/>
      <c r="F41" s="220"/>
      <c r="G41" s="76"/>
      <c r="H41" s="768">
        <v>4244699.43</v>
      </c>
      <c r="I41" s="422"/>
      <c r="J41" s="768">
        <v>3784115.27</v>
      </c>
    </row>
    <row r="42" spans="2:10" s="224" customFormat="1" ht="27" customHeight="1" thickBot="1">
      <c r="B42" s="220"/>
      <c r="C42" s="421" t="s">
        <v>419</v>
      </c>
      <c r="D42" s="220"/>
      <c r="E42" s="220"/>
      <c r="F42" s="220"/>
      <c r="G42" s="76"/>
      <c r="H42" s="769">
        <f>SUM(H40:H41)</f>
        <v>43850272.47</v>
      </c>
      <c r="I42" s="422"/>
      <c r="J42" s="769">
        <f>SUM(J40:J41)</f>
        <v>34775381.910000004</v>
      </c>
    </row>
    <row r="43" spans="2:10" s="224" customFormat="1" ht="27" customHeight="1" thickTop="1">
      <c r="B43" s="220"/>
      <c r="C43" s="220"/>
      <c r="D43" s="220"/>
      <c r="E43" s="220"/>
      <c r="F43" s="220"/>
      <c r="G43" s="76"/>
      <c r="H43" s="422"/>
      <c r="I43" s="422"/>
      <c r="J43" s="422"/>
    </row>
    <row r="44" spans="2:11" s="224" customFormat="1" ht="27" customHeight="1">
      <c r="B44" s="220" t="s">
        <v>23</v>
      </c>
      <c r="C44" s="220"/>
      <c r="D44" s="220"/>
      <c r="E44" s="220"/>
      <c r="F44" s="220"/>
      <c r="G44" s="75"/>
      <c r="H44" s="75"/>
      <c r="I44" s="11"/>
      <c r="J44" s="11"/>
      <c r="K44" s="11"/>
    </row>
    <row r="45" spans="1:10" s="223" customFormat="1" ht="27" customHeight="1">
      <c r="A45" s="8"/>
      <c r="B45" s="8"/>
      <c r="C45" s="8"/>
      <c r="D45" s="8"/>
      <c r="E45" s="8"/>
      <c r="F45" s="8"/>
      <c r="G45" s="75"/>
      <c r="H45" s="11"/>
      <c r="I45" s="11"/>
      <c r="J45" s="15" t="s">
        <v>763</v>
      </c>
    </row>
    <row r="46" spans="1:10" s="223" customFormat="1" ht="27" customHeight="1">
      <c r="A46" s="8"/>
      <c r="B46" s="8"/>
      <c r="C46" s="8"/>
      <c r="D46" s="8"/>
      <c r="E46" s="8"/>
      <c r="F46" s="8"/>
      <c r="G46" s="75"/>
      <c r="H46" s="12"/>
      <c r="I46" s="12" t="s">
        <v>737</v>
      </c>
      <c r="J46" s="12"/>
    </row>
    <row r="47" spans="1:10" s="223" customFormat="1" ht="27" customHeight="1">
      <c r="A47" s="8"/>
      <c r="B47" s="8"/>
      <c r="C47" s="8"/>
      <c r="D47" s="8"/>
      <c r="E47" s="8"/>
      <c r="F47" s="8"/>
      <c r="G47" s="75"/>
      <c r="H47" s="13"/>
      <c r="I47" s="14" t="s">
        <v>363</v>
      </c>
      <c r="J47" s="13"/>
    </row>
    <row r="48" spans="7:10" s="220" customFormat="1" ht="27" customHeight="1">
      <c r="G48" s="75"/>
      <c r="H48" s="407" t="str">
        <f>H19</f>
        <v>June 30, 2013</v>
      </c>
      <c r="I48" s="423"/>
      <c r="J48" s="225" t="str">
        <f>+J19</f>
        <v>December 31, 2012</v>
      </c>
    </row>
    <row r="49" spans="2:10" s="224" customFormat="1" ht="27" customHeight="1">
      <c r="B49" s="220" t="s">
        <v>921</v>
      </c>
      <c r="C49" s="220"/>
      <c r="D49" s="220"/>
      <c r="E49" s="220"/>
      <c r="F49" s="220"/>
      <c r="G49" s="76"/>
      <c r="H49" s="768">
        <v>37520562.85</v>
      </c>
      <c r="I49" s="338"/>
      <c r="J49" s="768">
        <v>30497009.61</v>
      </c>
    </row>
    <row r="50" spans="2:10" s="224" customFormat="1" ht="27" customHeight="1">
      <c r="B50" s="220" t="s">
        <v>922</v>
      </c>
      <c r="C50" s="220"/>
      <c r="D50" s="220"/>
      <c r="E50" s="220"/>
      <c r="F50" s="220"/>
      <c r="G50" s="76"/>
      <c r="H50" s="768">
        <v>695520.19</v>
      </c>
      <c r="I50" s="338"/>
      <c r="J50" s="768">
        <v>219575.83</v>
      </c>
    </row>
    <row r="51" spans="2:10" s="224" customFormat="1" ht="27" customHeight="1">
      <c r="B51" s="220" t="s">
        <v>923</v>
      </c>
      <c r="C51" s="220"/>
      <c r="D51" s="220"/>
      <c r="E51" s="220"/>
      <c r="F51" s="220"/>
      <c r="G51" s="76"/>
      <c r="H51" s="768">
        <v>1256280</v>
      </c>
      <c r="I51" s="338"/>
      <c r="J51" s="768">
        <v>274681.2</v>
      </c>
    </row>
    <row r="52" spans="2:10" s="415" customFormat="1" ht="27" customHeight="1">
      <c r="B52" s="9" t="s">
        <v>924</v>
      </c>
      <c r="C52" s="9"/>
      <c r="D52" s="9"/>
      <c r="E52" s="9"/>
      <c r="F52" s="9"/>
      <c r="G52" s="76"/>
      <c r="H52" s="768">
        <v>133210</v>
      </c>
      <c r="I52" s="424"/>
      <c r="J52" s="768">
        <v>0</v>
      </c>
    </row>
    <row r="53" spans="2:10" s="415" customFormat="1" ht="27" customHeight="1" thickBot="1">
      <c r="B53" s="9" t="s">
        <v>420</v>
      </c>
      <c r="C53" s="9"/>
      <c r="D53" s="9"/>
      <c r="E53" s="9"/>
      <c r="F53" s="9"/>
      <c r="G53" s="76"/>
      <c r="H53" s="769">
        <f>SUM(H49:H52)</f>
        <v>39605573.04</v>
      </c>
      <c r="I53" s="425"/>
      <c r="J53" s="769">
        <f>SUM(J49:J52)</f>
        <v>30991266.639999997</v>
      </c>
    </row>
    <row r="54" spans="1:10" s="224" customFormat="1" ht="24" customHeight="1" thickTop="1">
      <c r="A54" s="220"/>
      <c r="B54" s="220"/>
      <c r="C54" s="220"/>
      <c r="D54" s="220"/>
      <c r="E54" s="220"/>
      <c r="F54" s="220"/>
      <c r="G54" s="76"/>
      <c r="H54" s="223"/>
      <c r="I54" s="223"/>
      <c r="J54" s="223"/>
    </row>
  </sheetData>
  <sheetProtection/>
  <mergeCells count="2">
    <mergeCell ref="A1:J1"/>
    <mergeCell ref="A32:J32"/>
  </mergeCells>
  <printOptions/>
  <pageMargins left="0.69" right="0.2755905511811024" top="0.51" bottom="0.52" header="0.2755905511811024" footer="0.2755905511811024"/>
  <pageSetup horizontalDpi="600" verticalDpi="600" orientation="portrait" paperSize="9" scale="90"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O58"/>
  <sheetViews>
    <sheetView zoomScale="97" zoomScaleNormal="97" zoomScaleSheetLayoutView="100" zoomScalePageLayoutView="0" workbookViewId="0" topLeftCell="A19">
      <selection activeCell="B38" sqref="B38"/>
    </sheetView>
  </sheetViews>
  <sheetFormatPr defaultColWidth="9.140625" defaultRowHeight="20.25" customHeight="1"/>
  <cols>
    <col min="1" max="1" width="5.28125" style="72" customWidth="1"/>
    <col min="2" max="2" width="38.7109375" style="72" customWidth="1"/>
    <col min="3" max="3" width="15.7109375" style="72" customWidth="1"/>
    <col min="4" max="4" width="11.28125" style="72" bestFit="1" customWidth="1"/>
    <col min="5" max="8" width="10.28125" style="72" customWidth="1"/>
    <col min="9" max="10" width="14.00390625" style="72" customWidth="1"/>
    <col min="11" max="14" width="13.00390625" style="72" customWidth="1"/>
    <col min="15" max="15" width="3.28125" style="72" customWidth="1"/>
    <col min="16" max="16384" width="9.140625" style="72" customWidth="1"/>
  </cols>
  <sheetData>
    <row r="1" spans="1:15" ht="20.25" customHeight="1">
      <c r="A1" s="788" t="s">
        <v>152</v>
      </c>
      <c r="B1" s="788"/>
      <c r="C1" s="788"/>
      <c r="D1" s="788"/>
      <c r="E1" s="788"/>
      <c r="F1" s="788"/>
      <c r="G1" s="788"/>
      <c r="H1" s="788"/>
      <c r="I1" s="788"/>
      <c r="J1" s="788"/>
      <c r="K1" s="788"/>
      <c r="L1" s="788"/>
      <c r="M1" s="788"/>
      <c r="N1" s="788"/>
      <c r="O1" s="17"/>
    </row>
    <row r="2" spans="1:15" ht="9.75" customHeight="1">
      <c r="A2" s="17"/>
      <c r="B2" s="17"/>
      <c r="C2" s="17"/>
      <c r="D2" s="17"/>
      <c r="E2" s="17"/>
      <c r="F2" s="17"/>
      <c r="G2" s="17"/>
      <c r="H2" s="17"/>
      <c r="I2" s="17"/>
      <c r="J2" s="17"/>
      <c r="K2" s="17"/>
      <c r="L2" s="17"/>
      <c r="M2" s="17"/>
      <c r="N2" s="17"/>
      <c r="O2" s="17"/>
    </row>
    <row r="3" spans="1:4" ht="20.25" customHeight="1">
      <c r="A3" s="43" t="s">
        <v>981</v>
      </c>
      <c r="D3" s="17"/>
    </row>
    <row r="4" spans="1:10" ht="20.25" customHeight="1">
      <c r="A4" s="72" t="s">
        <v>250</v>
      </c>
      <c r="D4" s="17"/>
      <c r="J4" s="44"/>
    </row>
    <row r="5" spans="1:15" ht="20.25" customHeight="1">
      <c r="A5" s="45" t="s">
        <v>670</v>
      </c>
      <c r="B5" s="46" t="s">
        <v>588</v>
      </c>
      <c r="C5" s="46" t="s">
        <v>738</v>
      </c>
      <c r="D5" s="47" t="s">
        <v>669</v>
      </c>
      <c r="E5" s="789" t="s">
        <v>739</v>
      </c>
      <c r="F5" s="789"/>
      <c r="G5" s="789" t="s">
        <v>671</v>
      </c>
      <c r="H5" s="789"/>
      <c r="I5" s="790" t="s">
        <v>740</v>
      </c>
      <c r="J5" s="790"/>
      <c r="K5" s="790" t="s">
        <v>502</v>
      </c>
      <c r="L5" s="790"/>
      <c r="M5" s="790" t="s">
        <v>673</v>
      </c>
      <c r="N5" s="790"/>
      <c r="O5" s="48"/>
    </row>
    <row r="6" spans="1:15" ht="20.25" customHeight="1">
      <c r="A6" s="49"/>
      <c r="B6" s="49"/>
      <c r="C6" s="49"/>
      <c r="D6" s="18"/>
      <c r="E6" s="794"/>
      <c r="F6" s="794"/>
      <c r="G6" s="794" t="s">
        <v>741</v>
      </c>
      <c r="H6" s="794"/>
      <c r="I6" s="791" t="s">
        <v>742</v>
      </c>
      <c r="J6" s="791"/>
      <c r="K6" s="791" t="s">
        <v>503</v>
      </c>
      <c r="L6" s="791"/>
      <c r="M6" s="791"/>
      <c r="N6" s="791"/>
      <c r="O6" s="49"/>
    </row>
    <row r="7" spans="1:15" ht="20.25" customHeight="1">
      <c r="A7" s="49"/>
      <c r="B7" s="49"/>
      <c r="C7" s="49"/>
      <c r="D7" s="18"/>
      <c r="E7" s="792" t="s">
        <v>675</v>
      </c>
      <c r="F7" s="792"/>
      <c r="G7" s="792" t="s">
        <v>794</v>
      </c>
      <c r="H7" s="792"/>
      <c r="I7" s="793" t="s">
        <v>674</v>
      </c>
      <c r="J7" s="793"/>
      <c r="K7" s="793" t="s">
        <v>674</v>
      </c>
      <c r="L7" s="793"/>
      <c r="M7" s="793" t="s">
        <v>674</v>
      </c>
      <c r="N7" s="793"/>
      <c r="O7" s="51"/>
    </row>
    <row r="8" spans="1:15" ht="20.25" customHeight="1">
      <c r="A8" s="49"/>
      <c r="B8" s="49"/>
      <c r="C8" s="49"/>
      <c r="D8" s="18"/>
      <c r="E8" s="18" t="s">
        <v>24</v>
      </c>
      <c r="F8" s="18" t="s">
        <v>570</v>
      </c>
      <c r="G8" s="18" t="s">
        <v>24</v>
      </c>
      <c r="H8" s="18" t="s">
        <v>570</v>
      </c>
      <c r="I8" s="18" t="s">
        <v>24</v>
      </c>
      <c r="J8" s="18" t="s">
        <v>570</v>
      </c>
      <c r="K8" s="18" t="s">
        <v>24</v>
      </c>
      <c r="L8" s="18" t="s">
        <v>570</v>
      </c>
      <c r="M8" s="18" t="s">
        <v>24</v>
      </c>
      <c r="N8" s="18" t="s">
        <v>570</v>
      </c>
      <c r="O8" s="51"/>
    </row>
    <row r="9" spans="1:15" ht="20.25" customHeight="1">
      <c r="A9" s="52"/>
      <c r="B9" s="52"/>
      <c r="C9" s="52"/>
      <c r="D9" s="50"/>
      <c r="E9" s="53">
        <v>2013</v>
      </c>
      <c r="F9" s="53">
        <v>2012</v>
      </c>
      <c r="G9" s="53">
        <v>2013</v>
      </c>
      <c r="H9" s="53">
        <v>2012</v>
      </c>
      <c r="I9" s="53">
        <v>2013</v>
      </c>
      <c r="J9" s="53">
        <v>2012</v>
      </c>
      <c r="K9" s="53">
        <v>2013</v>
      </c>
      <c r="L9" s="53">
        <v>2012</v>
      </c>
      <c r="M9" s="53">
        <v>2013</v>
      </c>
      <c r="N9" s="53">
        <v>2012</v>
      </c>
      <c r="O9" s="51"/>
    </row>
    <row r="10" spans="1:15" ht="20.25" customHeight="1">
      <c r="A10" s="18">
        <v>1</v>
      </c>
      <c r="B10" s="6" t="s">
        <v>676</v>
      </c>
      <c r="C10" s="54" t="s">
        <v>677</v>
      </c>
      <c r="D10" s="73" t="s">
        <v>722</v>
      </c>
      <c r="E10" s="55">
        <v>120000</v>
      </c>
      <c r="F10" s="55">
        <v>120000</v>
      </c>
      <c r="G10" s="74">
        <v>23.52</v>
      </c>
      <c r="H10" s="74">
        <v>23.52</v>
      </c>
      <c r="I10" s="56">
        <v>724860297.23</v>
      </c>
      <c r="J10" s="56">
        <v>745292502.49</v>
      </c>
      <c r="K10" s="56">
        <v>28688920.22</v>
      </c>
      <c r="L10" s="339">
        <v>28688920.22</v>
      </c>
      <c r="M10" s="339">
        <v>33864984</v>
      </c>
      <c r="N10" s="56">
        <v>17954085.68</v>
      </c>
      <c r="O10" s="57"/>
    </row>
    <row r="11" spans="1:15" ht="20.25" customHeight="1">
      <c r="A11" s="18">
        <v>2</v>
      </c>
      <c r="B11" s="6" t="s">
        <v>679</v>
      </c>
      <c r="C11" s="54" t="s">
        <v>680</v>
      </c>
      <c r="D11" s="73" t="s">
        <v>722</v>
      </c>
      <c r="E11" s="55">
        <v>180000</v>
      </c>
      <c r="F11" s="55">
        <v>180000</v>
      </c>
      <c r="G11" s="74">
        <v>21.93</v>
      </c>
      <c r="H11" s="74">
        <v>21.93</v>
      </c>
      <c r="I11" s="56">
        <v>2055725665.59</v>
      </c>
      <c r="J11" s="56">
        <v>1962600210.27</v>
      </c>
      <c r="K11" s="56">
        <v>82651271.5</v>
      </c>
      <c r="L11" s="56">
        <v>82651271.5</v>
      </c>
      <c r="M11" s="56">
        <v>58029455.4</v>
      </c>
      <c r="N11" s="56">
        <v>124743591.19999999</v>
      </c>
      <c r="O11" s="57"/>
    </row>
    <row r="12" spans="1:15" ht="20.25" customHeight="1">
      <c r="A12" s="18">
        <v>3</v>
      </c>
      <c r="B12" s="6" t="s">
        <v>681</v>
      </c>
      <c r="C12" s="54" t="s">
        <v>682</v>
      </c>
      <c r="D12" s="73" t="s">
        <v>722</v>
      </c>
      <c r="E12" s="55">
        <v>120000</v>
      </c>
      <c r="F12" s="55">
        <v>120000</v>
      </c>
      <c r="G12" s="74">
        <v>21.26</v>
      </c>
      <c r="H12" s="74">
        <v>21.26</v>
      </c>
      <c r="I12" s="56">
        <v>1050386996.43</v>
      </c>
      <c r="J12" s="56">
        <v>1097863534.11</v>
      </c>
      <c r="K12" s="56">
        <v>63545155</v>
      </c>
      <c r="L12" s="56">
        <v>63545155</v>
      </c>
      <c r="M12" s="56">
        <v>61230000</v>
      </c>
      <c r="N12" s="56">
        <v>53576250</v>
      </c>
      <c r="O12" s="57"/>
    </row>
    <row r="13" spans="1:15" ht="20.25" customHeight="1">
      <c r="A13" s="18">
        <v>4</v>
      </c>
      <c r="B13" s="6" t="s">
        <v>683</v>
      </c>
      <c r="C13" s="54" t="s">
        <v>684</v>
      </c>
      <c r="D13" s="73" t="s">
        <v>722</v>
      </c>
      <c r="E13" s="55">
        <v>318422</v>
      </c>
      <c r="F13" s="55">
        <v>318422</v>
      </c>
      <c r="G13" s="74">
        <v>20.63</v>
      </c>
      <c r="H13" s="74">
        <v>20.63</v>
      </c>
      <c r="I13" s="56">
        <v>1777545807.92</v>
      </c>
      <c r="J13" s="56">
        <v>1727668627.13</v>
      </c>
      <c r="K13" s="56">
        <v>307112623.32</v>
      </c>
      <c r="L13" s="56">
        <v>307112623.32</v>
      </c>
      <c r="M13" s="56">
        <v>65696365</v>
      </c>
      <c r="N13" s="56">
        <v>59126728.5</v>
      </c>
      <c r="O13" s="57"/>
    </row>
    <row r="14" spans="1:15" ht="20.25" customHeight="1">
      <c r="A14" s="18">
        <v>5</v>
      </c>
      <c r="B14" s="6" t="s">
        <v>685</v>
      </c>
      <c r="C14" s="54" t="s">
        <v>684</v>
      </c>
      <c r="D14" s="73" t="s">
        <v>722</v>
      </c>
      <c r="E14" s="55">
        <v>290634</v>
      </c>
      <c r="F14" s="55">
        <v>290634</v>
      </c>
      <c r="G14" s="74">
        <v>22.1</v>
      </c>
      <c r="H14" s="74">
        <v>22.1</v>
      </c>
      <c r="I14" s="56">
        <v>3273115677.81</v>
      </c>
      <c r="J14" s="56">
        <v>3314864530.24</v>
      </c>
      <c r="K14" s="56">
        <v>659099008.89</v>
      </c>
      <c r="L14" s="56">
        <v>659099008.89</v>
      </c>
      <c r="M14" s="56">
        <v>80289550</v>
      </c>
      <c r="N14" s="56">
        <v>70654804</v>
      </c>
      <c r="O14" s="57"/>
    </row>
    <row r="15" spans="1:15" ht="20.25" customHeight="1">
      <c r="A15" s="18">
        <v>6</v>
      </c>
      <c r="B15" s="6" t="s">
        <v>686</v>
      </c>
      <c r="C15" s="54" t="s">
        <v>687</v>
      </c>
      <c r="D15" s="73" t="s">
        <v>722</v>
      </c>
      <c r="E15" s="58">
        <v>60000</v>
      </c>
      <c r="F15" s="58">
        <v>60000</v>
      </c>
      <c r="G15" s="74">
        <v>37.73</v>
      </c>
      <c r="H15" s="74">
        <v>37.73</v>
      </c>
      <c r="I15" s="56">
        <v>476131413.59</v>
      </c>
      <c r="J15" s="56">
        <v>473346755.32</v>
      </c>
      <c r="K15" s="56">
        <v>22639600</v>
      </c>
      <c r="L15" s="56">
        <v>22639600</v>
      </c>
      <c r="M15" s="56">
        <v>18111680</v>
      </c>
      <c r="N15" s="56">
        <v>16979700</v>
      </c>
      <c r="O15" s="57"/>
    </row>
    <row r="16" spans="1:15" ht="20.25" customHeight="1">
      <c r="A16" s="18">
        <v>7</v>
      </c>
      <c r="B16" s="6" t="s">
        <v>689</v>
      </c>
      <c r="C16" s="54" t="s">
        <v>690</v>
      </c>
      <c r="D16" s="73" t="s">
        <v>723</v>
      </c>
      <c r="E16" s="58">
        <v>20000</v>
      </c>
      <c r="F16" s="58">
        <v>20000</v>
      </c>
      <c r="G16" s="74">
        <v>33.52</v>
      </c>
      <c r="H16" s="74">
        <v>33.52</v>
      </c>
      <c r="I16" s="59">
        <v>55181257.03</v>
      </c>
      <c r="J16" s="59">
        <v>42414284.75</v>
      </c>
      <c r="K16" s="56">
        <v>6704000</v>
      </c>
      <c r="L16" s="56">
        <v>6704000</v>
      </c>
      <c r="M16" s="56">
        <v>0</v>
      </c>
      <c r="N16" s="59">
        <v>1005600</v>
      </c>
      <c r="O16" s="57"/>
    </row>
    <row r="17" spans="1:15" ht="20.25" customHeight="1">
      <c r="A17" s="18">
        <v>8</v>
      </c>
      <c r="B17" s="6" t="s">
        <v>691</v>
      </c>
      <c r="C17" s="54" t="s">
        <v>677</v>
      </c>
      <c r="D17" s="73" t="s">
        <v>339</v>
      </c>
      <c r="E17" s="58">
        <v>100000</v>
      </c>
      <c r="F17" s="58">
        <v>100000</v>
      </c>
      <c r="G17" s="74">
        <v>31</v>
      </c>
      <c r="H17" s="74">
        <v>31</v>
      </c>
      <c r="I17" s="56">
        <v>18038789.37</v>
      </c>
      <c r="J17" s="56">
        <v>17925411.680000007</v>
      </c>
      <c r="K17" s="56">
        <v>30252029.689999998</v>
      </c>
      <c r="L17" s="56">
        <v>30252029.689999998</v>
      </c>
      <c r="M17" s="56">
        <v>0</v>
      </c>
      <c r="N17" s="56">
        <v>0</v>
      </c>
      <c r="O17" s="57"/>
    </row>
    <row r="18" spans="1:15" ht="20.25" customHeight="1">
      <c r="A18" s="18">
        <v>9</v>
      </c>
      <c r="B18" s="6" t="s">
        <v>695</v>
      </c>
      <c r="C18" s="54" t="s">
        <v>802</v>
      </c>
      <c r="D18" s="73" t="s">
        <v>703</v>
      </c>
      <c r="E18" s="58">
        <v>20000</v>
      </c>
      <c r="F18" s="58">
        <v>20000</v>
      </c>
      <c r="G18" s="74">
        <v>40</v>
      </c>
      <c r="H18" s="74">
        <v>40</v>
      </c>
      <c r="I18" s="56">
        <v>21738354.21</v>
      </c>
      <c r="J18" s="56">
        <v>22033898.02</v>
      </c>
      <c r="K18" s="56">
        <v>10000000</v>
      </c>
      <c r="L18" s="56">
        <v>10000000</v>
      </c>
      <c r="M18" s="56">
        <v>800000</v>
      </c>
      <c r="N18" s="56">
        <v>600000</v>
      </c>
      <c r="O18" s="57"/>
    </row>
    <row r="19" spans="1:15" ht="20.25" customHeight="1">
      <c r="A19" s="18">
        <v>10</v>
      </c>
      <c r="B19" s="6" t="s">
        <v>696</v>
      </c>
      <c r="C19" s="54" t="s">
        <v>697</v>
      </c>
      <c r="D19" s="73" t="s">
        <v>723</v>
      </c>
      <c r="E19" s="58">
        <v>100000</v>
      </c>
      <c r="F19" s="58">
        <v>100000</v>
      </c>
      <c r="G19" s="74">
        <v>29.73</v>
      </c>
      <c r="H19" s="74">
        <v>29.73</v>
      </c>
      <c r="I19" s="56">
        <v>14068279.79</v>
      </c>
      <c r="J19" s="56">
        <v>17322709.97</v>
      </c>
      <c r="K19" s="56">
        <v>33191684</v>
      </c>
      <c r="L19" s="56">
        <v>33191684</v>
      </c>
      <c r="M19" s="56">
        <v>0</v>
      </c>
      <c r="N19" s="56">
        <v>0</v>
      </c>
      <c r="O19" s="57"/>
    </row>
    <row r="20" spans="1:15" ht="20.25" customHeight="1">
      <c r="A20" s="18">
        <v>11</v>
      </c>
      <c r="B20" s="6" t="s">
        <v>698</v>
      </c>
      <c r="C20" s="54" t="s">
        <v>699</v>
      </c>
      <c r="D20" s="73" t="s">
        <v>722</v>
      </c>
      <c r="E20" s="58">
        <v>40000</v>
      </c>
      <c r="F20" s="58">
        <v>40000</v>
      </c>
      <c r="G20" s="74">
        <v>28.15</v>
      </c>
      <c r="H20" s="74">
        <v>28.15</v>
      </c>
      <c r="I20" s="56">
        <v>82387262.89</v>
      </c>
      <c r="J20" s="56">
        <v>77271068.39</v>
      </c>
      <c r="K20" s="56">
        <v>11258200</v>
      </c>
      <c r="L20" s="56">
        <v>11258200</v>
      </c>
      <c r="M20" s="56">
        <v>2251640</v>
      </c>
      <c r="N20" s="56">
        <v>1688730</v>
      </c>
      <c r="O20" s="57"/>
    </row>
    <row r="21" spans="1:15" ht="20.25" customHeight="1">
      <c r="A21" s="18">
        <v>12</v>
      </c>
      <c r="B21" s="6" t="s">
        <v>700</v>
      </c>
      <c r="C21" s="54" t="s">
        <v>701</v>
      </c>
      <c r="D21" s="73" t="s">
        <v>722</v>
      </c>
      <c r="E21" s="58">
        <v>300000</v>
      </c>
      <c r="F21" s="58">
        <v>300000</v>
      </c>
      <c r="G21" s="74">
        <v>24.8</v>
      </c>
      <c r="H21" s="74">
        <v>24.8</v>
      </c>
      <c r="I21" s="56">
        <v>551127400.59</v>
      </c>
      <c r="J21" s="56">
        <v>550965289.12</v>
      </c>
      <c r="K21" s="56">
        <v>74400000</v>
      </c>
      <c r="L21" s="56">
        <v>74400000</v>
      </c>
      <c r="M21" s="56">
        <v>63984000</v>
      </c>
      <c r="N21" s="56">
        <v>39632880</v>
      </c>
      <c r="O21" s="57"/>
    </row>
    <row r="22" spans="1:15" ht="20.25" customHeight="1">
      <c r="A22" s="18">
        <v>13</v>
      </c>
      <c r="B22" s="6" t="s">
        <v>702</v>
      </c>
      <c r="C22" s="54" t="s">
        <v>699</v>
      </c>
      <c r="D22" s="73" t="s">
        <v>722</v>
      </c>
      <c r="E22" s="58">
        <v>20000</v>
      </c>
      <c r="F22" s="58">
        <v>20000</v>
      </c>
      <c r="G22" s="74">
        <v>26.25</v>
      </c>
      <c r="H22" s="74">
        <v>26.25</v>
      </c>
      <c r="I22" s="56">
        <v>0</v>
      </c>
      <c r="J22" s="56">
        <v>0</v>
      </c>
      <c r="K22" s="56">
        <v>5250000</v>
      </c>
      <c r="L22" s="56">
        <v>5250000</v>
      </c>
      <c r="M22" s="56">
        <v>0</v>
      </c>
      <c r="N22" s="56">
        <v>0</v>
      </c>
      <c r="O22" s="57"/>
    </row>
    <row r="23" spans="1:15" ht="20.25" customHeight="1">
      <c r="A23" s="18">
        <v>14</v>
      </c>
      <c r="B23" s="6" t="s">
        <v>584</v>
      </c>
      <c r="C23" s="54" t="s">
        <v>704</v>
      </c>
      <c r="D23" s="73" t="s">
        <v>722</v>
      </c>
      <c r="E23" s="58">
        <v>120000</v>
      </c>
      <c r="F23" s="58">
        <v>120000</v>
      </c>
      <c r="G23" s="74">
        <v>25</v>
      </c>
      <c r="H23" s="74">
        <v>25</v>
      </c>
      <c r="I23" s="56">
        <v>815305393.46</v>
      </c>
      <c r="J23" s="56">
        <v>839902159.06</v>
      </c>
      <c r="K23" s="56">
        <v>165000000</v>
      </c>
      <c r="L23" s="56">
        <v>165000000</v>
      </c>
      <c r="M23" s="56">
        <v>48000000</v>
      </c>
      <c r="N23" s="56">
        <v>54750000</v>
      </c>
      <c r="O23" s="57"/>
    </row>
    <row r="24" spans="1:15" ht="20.25" customHeight="1">
      <c r="A24" s="18">
        <v>15</v>
      </c>
      <c r="B24" s="6" t="s">
        <v>706</v>
      </c>
      <c r="C24" s="54" t="s">
        <v>707</v>
      </c>
      <c r="D24" s="73" t="s">
        <v>723</v>
      </c>
      <c r="E24" s="58">
        <v>14200</v>
      </c>
      <c r="F24" s="58">
        <v>80000</v>
      </c>
      <c r="G24" s="74">
        <v>23.75</v>
      </c>
      <c r="H24" s="74">
        <v>23.75</v>
      </c>
      <c r="I24" s="56">
        <v>40329709.88</v>
      </c>
      <c r="J24" s="56">
        <v>26788829.76</v>
      </c>
      <c r="K24" s="56">
        <v>33725000</v>
      </c>
      <c r="L24" s="56">
        <v>19000000</v>
      </c>
      <c r="M24" s="56">
        <v>475000</v>
      </c>
      <c r="N24" s="56">
        <v>475000</v>
      </c>
      <c r="O24" s="57"/>
    </row>
    <row r="25" spans="1:15" ht="20.25" customHeight="1">
      <c r="A25" s="18">
        <v>16</v>
      </c>
      <c r="B25" s="6" t="s">
        <v>708</v>
      </c>
      <c r="C25" s="54" t="s">
        <v>677</v>
      </c>
      <c r="D25" s="73" t="s">
        <v>722</v>
      </c>
      <c r="E25" s="58">
        <v>40000</v>
      </c>
      <c r="F25" s="58">
        <v>40000</v>
      </c>
      <c r="G25" s="74">
        <v>22.5</v>
      </c>
      <c r="H25" s="74">
        <v>22.5</v>
      </c>
      <c r="I25" s="56">
        <v>66664581.49</v>
      </c>
      <c r="J25" s="56">
        <v>67005863.36</v>
      </c>
      <c r="K25" s="56">
        <v>9000000</v>
      </c>
      <c r="L25" s="56">
        <v>9000000</v>
      </c>
      <c r="M25" s="56">
        <v>2250000</v>
      </c>
      <c r="N25" s="56">
        <v>2250000</v>
      </c>
      <c r="O25" s="57"/>
    </row>
    <row r="26" spans="1:15" ht="20.25" customHeight="1">
      <c r="A26" s="18">
        <v>17</v>
      </c>
      <c r="B26" s="6" t="s">
        <v>709</v>
      </c>
      <c r="C26" s="54" t="s">
        <v>710</v>
      </c>
      <c r="D26" s="73" t="s">
        <v>722</v>
      </c>
      <c r="E26" s="58">
        <v>160000</v>
      </c>
      <c r="F26" s="58">
        <v>160000</v>
      </c>
      <c r="G26" s="74">
        <v>21</v>
      </c>
      <c r="H26" s="74">
        <v>21</v>
      </c>
      <c r="I26" s="56">
        <v>74110651.55</v>
      </c>
      <c r="J26" s="56">
        <v>76982171.00999998</v>
      </c>
      <c r="K26" s="56">
        <v>33600000</v>
      </c>
      <c r="L26" s="56">
        <v>33600000</v>
      </c>
      <c r="M26" s="56">
        <v>2016000</v>
      </c>
      <c r="N26" s="56">
        <v>3360000</v>
      </c>
      <c r="O26" s="57"/>
    </row>
    <row r="27" spans="1:15" ht="20.25" customHeight="1">
      <c r="A27" s="18">
        <v>18</v>
      </c>
      <c r="B27" s="6" t="s">
        <v>694</v>
      </c>
      <c r="C27" s="54" t="s">
        <v>677</v>
      </c>
      <c r="D27" s="73" t="s">
        <v>724</v>
      </c>
      <c r="E27" s="58">
        <v>36000</v>
      </c>
      <c r="F27" s="58">
        <v>36000</v>
      </c>
      <c r="G27" s="74">
        <v>20</v>
      </c>
      <c r="H27" s="74">
        <v>20</v>
      </c>
      <c r="I27" s="56">
        <v>12983853.85</v>
      </c>
      <c r="J27" s="56">
        <v>15307771.03</v>
      </c>
      <c r="K27" s="56">
        <v>7200000</v>
      </c>
      <c r="L27" s="56">
        <v>7200000</v>
      </c>
      <c r="M27" s="56">
        <v>0</v>
      </c>
      <c r="N27" s="56">
        <v>864000</v>
      </c>
      <c r="O27" s="57"/>
    </row>
    <row r="28" spans="1:15" ht="20.25" customHeight="1">
      <c r="A28" s="18">
        <v>19</v>
      </c>
      <c r="B28" s="6" t="s">
        <v>461</v>
      </c>
      <c r="C28" s="54" t="s">
        <v>687</v>
      </c>
      <c r="D28" s="73" t="s">
        <v>703</v>
      </c>
      <c r="E28" s="58">
        <v>60000</v>
      </c>
      <c r="F28" s="58">
        <v>60000</v>
      </c>
      <c r="G28" s="74">
        <v>20</v>
      </c>
      <c r="H28" s="74">
        <v>20</v>
      </c>
      <c r="I28" s="56">
        <v>110486407.78</v>
      </c>
      <c r="J28" s="56">
        <v>113592430.26</v>
      </c>
      <c r="K28" s="56">
        <v>47625000</v>
      </c>
      <c r="L28" s="56">
        <v>47625000</v>
      </c>
      <c r="M28" s="56">
        <v>4800000</v>
      </c>
      <c r="N28" s="56">
        <v>4800000</v>
      </c>
      <c r="O28" s="57"/>
    </row>
    <row r="29" spans="1:15" ht="20.25" customHeight="1">
      <c r="A29" s="18">
        <v>20</v>
      </c>
      <c r="B29" s="6" t="s">
        <v>711</v>
      </c>
      <c r="C29" s="54" t="s">
        <v>712</v>
      </c>
      <c r="D29" s="73" t="s">
        <v>722</v>
      </c>
      <c r="E29" s="58">
        <v>250000</v>
      </c>
      <c r="F29" s="58">
        <v>250000</v>
      </c>
      <c r="G29" s="74">
        <v>40</v>
      </c>
      <c r="H29" s="74">
        <v>40</v>
      </c>
      <c r="I29" s="56">
        <v>97600108.57</v>
      </c>
      <c r="J29" s="56">
        <v>96348797.45200005</v>
      </c>
      <c r="K29" s="56">
        <v>100000000</v>
      </c>
      <c r="L29" s="56">
        <v>100000000</v>
      </c>
      <c r="M29" s="56">
        <v>3000000</v>
      </c>
      <c r="N29" s="56">
        <v>3000000</v>
      </c>
      <c r="O29" s="57"/>
    </row>
    <row r="30" spans="1:15" ht="20.25" customHeight="1">
      <c r="A30" s="18">
        <v>21</v>
      </c>
      <c r="B30" s="6" t="s">
        <v>713</v>
      </c>
      <c r="C30" s="54" t="s">
        <v>714</v>
      </c>
      <c r="D30" s="73" t="s">
        <v>722</v>
      </c>
      <c r="E30" s="58">
        <v>10000</v>
      </c>
      <c r="F30" s="58">
        <v>10000</v>
      </c>
      <c r="G30" s="74">
        <v>20</v>
      </c>
      <c r="H30" s="74">
        <v>20</v>
      </c>
      <c r="I30" s="56">
        <v>9625653.13</v>
      </c>
      <c r="J30" s="56">
        <v>8562046.91</v>
      </c>
      <c r="K30" s="56">
        <v>2000000</v>
      </c>
      <c r="L30" s="56">
        <v>2000000</v>
      </c>
      <c r="M30" s="56">
        <v>500000</v>
      </c>
      <c r="N30" s="56">
        <v>400000</v>
      </c>
      <c r="O30" s="57"/>
    </row>
    <row r="31" spans="1:15" ht="20.25" customHeight="1">
      <c r="A31" s="18">
        <v>22</v>
      </c>
      <c r="B31" s="6" t="s">
        <v>421</v>
      </c>
      <c r="C31" s="54" t="s">
        <v>699</v>
      </c>
      <c r="D31" s="73" t="s">
        <v>605</v>
      </c>
      <c r="E31" s="469" t="s">
        <v>792</v>
      </c>
      <c r="F31" s="58">
        <v>6050</v>
      </c>
      <c r="G31" s="470" t="s">
        <v>792</v>
      </c>
      <c r="H31" s="74">
        <v>25.5</v>
      </c>
      <c r="I31" s="56">
        <v>0</v>
      </c>
      <c r="J31" s="56">
        <v>1402355.38</v>
      </c>
      <c r="K31" s="56">
        <v>0</v>
      </c>
      <c r="L31" s="56">
        <v>1543000</v>
      </c>
      <c r="M31" s="56">
        <v>0</v>
      </c>
      <c r="N31" s="56">
        <v>0</v>
      </c>
      <c r="O31" s="57"/>
    </row>
    <row r="32" spans="1:15" ht="20.25" customHeight="1">
      <c r="A32" s="18">
        <v>23</v>
      </c>
      <c r="B32" s="6" t="s">
        <v>382</v>
      </c>
      <c r="C32" s="54" t="s">
        <v>699</v>
      </c>
      <c r="D32" s="73" t="s">
        <v>605</v>
      </c>
      <c r="E32" s="58">
        <v>175000</v>
      </c>
      <c r="F32" s="58">
        <v>175000</v>
      </c>
      <c r="G32" s="74">
        <v>36</v>
      </c>
      <c r="H32" s="74">
        <v>36</v>
      </c>
      <c r="I32" s="56">
        <v>62908960.85</v>
      </c>
      <c r="J32" s="56">
        <v>62901262.81</v>
      </c>
      <c r="K32" s="56">
        <v>62999990</v>
      </c>
      <c r="L32" s="56">
        <v>62999990</v>
      </c>
      <c r="M32" s="721">
        <v>0</v>
      </c>
      <c r="N32" s="56">
        <v>0</v>
      </c>
      <c r="O32" s="57"/>
    </row>
    <row r="33" spans="2:15" ht="20.25" customHeight="1">
      <c r="B33" s="43" t="s">
        <v>719</v>
      </c>
      <c r="D33" s="17"/>
      <c r="I33" s="187">
        <f aca="true" t="shared" si="0" ref="I33:N33">SUM(I10:I32)</f>
        <v>11390322523.009998</v>
      </c>
      <c r="J33" s="187">
        <f t="shared" si="0"/>
        <v>11358362508.522</v>
      </c>
      <c r="K33" s="187">
        <f t="shared" si="0"/>
        <v>1795942482.62</v>
      </c>
      <c r="L33" s="187">
        <f t="shared" si="0"/>
        <v>1782760482.62</v>
      </c>
      <c r="M33" s="187">
        <f t="shared" si="0"/>
        <v>445298674.4</v>
      </c>
      <c r="N33" s="187">
        <f t="shared" si="0"/>
        <v>455861369.38</v>
      </c>
      <c r="O33" s="60"/>
    </row>
    <row r="34" spans="2:15" ht="20.25" customHeight="1">
      <c r="B34" s="61" t="s">
        <v>550</v>
      </c>
      <c r="C34" s="19"/>
      <c r="D34" s="19"/>
      <c r="E34" s="62" t="s">
        <v>412</v>
      </c>
      <c r="I34" s="64">
        <v>0</v>
      </c>
      <c r="J34" s="64">
        <v>0</v>
      </c>
      <c r="K34" s="63">
        <v>-35908114.91</v>
      </c>
      <c r="L34" s="63">
        <v>-35908114.91</v>
      </c>
      <c r="M34" s="57">
        <v>0</v>
      </c>
      <c r="N34" s="64">
        <v>0</v>
      </c>
      <c r="O34" s="60"/>
    </row>
    <row r="35" spans="2:15" ht="20.25" customHeight="1" thickBot="1">
      <c r="B35" s="61" t="s">
        <v>579</v>
      </c>
      <c r="C35" s="19"/>
      <c r="D35" s="19"/>
      <c r="E35" s="65"/>
      <c r="I35" s="66">
        <f aca="true" t="shared" si="1" ref="I35:N35">SUM(I33:I34)</f>
        <v>11390322523.009998</v>
      </c>
      <c r="J35" s="66">
        <f t="shared" si="1"/>
        <v>11358362508.522</v>
      </c>
      <c r="K35" s="66">
        <f>SUM(K33:K34)</f>
        <v>1760034367.7099998</v>
      </c>
      <c r="L35" s="66">
        <f t="shared" si="1"/>
        <v>1746852367.7099998</v>
      </c>
      <c r="M35" s="66">
        <f t="shared" si="1"/>
        <v>445298674.4</v>
      </c>
      <c r="N35" s="66">
        <f t="shared" si="1"/>
        <v>455861369.38</v>
      </c>
      <c r="O35" s="60"/>
    </row>
    <row r="36" spans="4:15" ht="3" customHeight="1" thickTop="1">
      <c r="D36" s="17"/>
      <c r="I36" s="60"/>
      <c r="J36" s="60"/>
      <c r="K36" s="60"/>
      <c r="L36" s="60"/>
      <c r="M36" s="60"/>
      <c r="N36" s="60"/>
      <c r="O36" s="60"/>
    </row>
    <row r="37" ht="19.5" customHeight="1">
      <c r="B37" s="72" t="s">
        <v>92</v>
      </c>
    </row>
    <row r="38" ht="19.5" customHeight="1">
      <c r="A38" s="547" t="s">
        <v>93</v>
      </c>
    </row>
    <row r="39" ht="19.5" customHeight="1">
      <c r="A39" s="72" t="s">
        <v>26</v>
      </c>
    </row>
    <row r="40" spans="1:4" ht="20.25" customHeight="1">
      <c r="A40" s="72" t="s">
        <v>25</v>
      </c>
      <c r="D40" s="17"/>
    </row>
    <row r="41" ht="20.25" customHeight="1">
      <c r="D41" s="17"/>
    </row>
    <row r="42" ht="20.25" customHeight="1">
      <c r="D42" s="17"/>
    </row>
    <row r="43" ht="20.25" customHeight="1">
      <c r="D43" s="17"/>
    </row>
    <row r="44" ht="20.25" customHeight="1">
      <c r="D44" s="17"/>
    </row>
    <row r="45" ht="20.25" customHeight="1">
      <c r="D45" s="17"/>
    </row>
    <row r="46" ht="20.25" customHeight="1">
      <c r="D46" s="17"/>
    </row>
    <row r="47" ht="20.25" customHeight="1">
      <c r="D47" s="17"/>
    </row>
    <row r="48" ht="20.25" customHeight="1">
      <c r="D48" s="17"/>
    </row>
    <row r="49" ht="20.25" customHeight="1">
      <c r="D49" s="17"/>
    </row>
    <row r="50" ht="20.25" customHeight="1">
      <c r="D50" s="17"/>
    </row>
    <row r="51" ht="20.25" customHeight="1">
      <c r="D51" s="17"/>
    </row>
    <row r="52" ht="20.25" customHeight="1">
      <c r="D52" s="17"/>
    </row>
    <row r="53" ht="20.25" customHeight="1">
      <c r="D53" s="17"/>
    </row>
    <row r="54" ht="20.25" customHeight="1">
      <c r="D54" s="17"/>
    </row>
    <row r="55" ht="20.25" customHeight="1">
      <c r="D55" s="17"/>
    </row>
    <row r="56" ht="20.25" customHeight="1">
      <c r="D56" s="17"/>
    </row>
    <row r="57" ht="20.25" customHeight="1">
      <c r="D57" s="17"/>
    </row>
    <row r="58" ht="20.25" customHeight="1">
      <c r="D58" s="17"/>
    </row>
  </sheetData>
  <sheetProtection/>
  <mergeCells count="16">
    <mergeCell ref="M6:N6"/>
    <mergeCell ref="E7:F7"/>
    <mergeCell ref="G7:H7"/>
    <mergeCell ref="I7:J7"/>
    <mergeCell ref="K7:L7"/>
    <mergeCell ref="M7:N7"/>
    <mergeCell ref="E6:F6"/>
    <mergeCell ref="G6:H6"/>
    <mergeCell ref="I6:J6"/>
    <mergeCell ref="K6:L6"/>
    <mergeCell ref="A1:N1"/>
    <mergeCell ref="E5:F5"/>
    <mergeCell ref="G5:H5"/>
    <mergeCell ref="I5:J5"/>
    <mergeCell ref="K5:L5"/>
    <mergeCell ref="M5:N5"/>
  </mergeCells>
  <printOptions/>
  <pageMargins left="0.7086614173228347" right="0.15748031496062992" top="0.4724409448818898" bottom="0.11811023622047245" header="0.15748031496062992" footer="0.11811023622047245"/>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K81"/>
  <sheetViews>
    <sheetView zoomScaleSheetLayoutView="90" zoomScalePageLayoutView="0" workbookViewId="0" topLeftCell="A10">
      <selection activeCell="J17" sqref="J17"/>
    </sheetView>
  </sheetViews>
  <sheetFormatPr defaultColWidth="9.140625" defaultRowHeight="31.5" customHeight="1"/>
  <cols>
    <col min="1" max="4" width="9.140625" style="306" customWidth="1"/>
    <col min="5" max="5" width="10.00390625" style="306" customWidth="1"/>
    <col min="6" max="6" width="9.8515625" style="306" customWidth="1"/>
    <col min="7" max="7" width="11.57421875" style="306" customWidth="1"/>
    <col min="8" max="8" width="18.7109375" style="306" customWidth="1"/>
    <col min="9" max="9" width="2.7109375" style="306" customWidth="1"/>
    <col min="10" max="10" width="19.421875" style="306" customWidth="1"/>
    <col min="11" max="11" width="7.57421875" style="306" customWidth="1"/>
    <col min="12" max="12" width="9.140625" style="306" customWidth="1"/>
    <col min="13" max="20" width="0" style="306" hidden="1" customWidth="1"/>
    <col min="21" max="16384" width="9.140625" style="306" customWidth="1"/>
  </cols>
  <sheetData>
    <row r="1" spans="1:11" ht="31.5" customHeight="1">
      <c r="A1" s="785" t="s">
        <v>153</v>
      </c>
      <c r="B1" s="785"/>
      <c r="C1" s="785"/>
      <c r="D1" s="785"/>
      <c r="E1" s="785"/>
      <c r="F1" s="785"/>
      <c r="G1" s="785"/>
      <c r="H1" s="785"/>
      <c r="I1" s="785"/>
      <c r="J1" s="785"/>
      <c r="K1" s="307"/>
    </row>
    <row r="2" spans="1:11" ht="31.5" customHeight="1">
      <c r="A2" s="321"/>
      <c r="B2" s="321"/>
      <c r="C2" s="321"/>
      <c r="D2" s="321"/>
      <c r="E2" s="321"/>
      <c r="F2" s="321"/>
      <c r="G2" s="321"/>
      <c r="H2" s="321"/>
      <c r="I2" s="321"/>
      <c r="J2" s="321"/>
      <c r="K2" s="307"/>
    </row>
    <row r="3" spans="1:11" ht="31.5" customHeight="1">
      <c r="A3" s="22" t="s">
        <v>982</v>
      </c>
      <c r="D3" s="308"/>
      <c r="E3" s="308"/>
      <c r="F3" s="308"/>
      <c r="G3" s="308"/>
      <c r="H3" s="308"/>
      <c r="I3" s="308"/>
      <c r="J3" s="308"/>
      <c r="K3" s="308"/>
    </row>
    <row r="4" spans="1:11" s="309" customFormat="1" ht="31.5" customHeight="1">
      <c r="A4" s="310" t="s">
        <v>983</v>
      </c>
      <c r="D4" s="310"/>
      <c r="E4" s="310"/>
      <c r="F4" s="310"/>
      <c r="G4" s="310"/>
      <c r="H4" s="310"/>
      <c r="I4" s="310"/>
      <c r="J4" s="310"/>
      <c r="K4" s="311"/>
    </row>
    <row r="5" spans="2:11" s="309" customFormat="1" ht="31.5" customHeight="1">
      <c r="B5" s="310" t="s">
        <v>287</v>
      </c>
      <c r="E5" s="310"/>
      <c r="F5" s="310"/>
      <c r="G5" s="310"/>
      <c r="H5" s="310"/>
      <c r="I5" s="310"/>
      <c r="J5" s="310"/>
      <c r="K5" s="311"/>
    </row>
    <row r="6" spans="1:11" s="309" customFormat="1" ht="31.5" customHeight="1">
      <c r="A6" s="310" t="s">
        <v>288</v>
      </c>
      <c r="E6" s="310"/>
      <c r="F6" s="310"/>
      <c r="G6" s="310"/>
      <c r="H6" s="310"/>
      <c r="I6" s="310"/>
      <c r="J6" s="310"/>
      <c r="K6" s="311"/>
    </row>
    <row r="7" spans="1:11" s="309" customFormat="1" ht="31.5" customHeight="1">
      <c r="A7" s="310" t="s">
        <v>289</v>
      </c>
      <c r="E7" s="310"/>
      <c r="F7" s="310"/>
      <c r="G7" s="310"/>
      <c r="H7" s="310"/>
      <c r="I7" s="310"/>
      <c r="J7" s="310"/>
      <c r="K7" s="311"/>
    </row>
    <row r="8" spans="4:11" s="309" customFormat="1" ht="31.5" customHeight="1">
      <c r="D8" s="310" t="s">
        <v>823</v>
      </c>
      <c r="E8" s="310"/>
      <c r="F8" s="310"/>
      <c r="G8" s="310"/>
      <c r="H8" s="310"/>
      <c r="I8" s="310"/>
      <c r="J8" s="310"/>
      <c r="K8" s="311"/>
    </row>
    <row r="9" spans="2:11" s="309" customFormat="1" ht="31.5" customHeight="1">
      <c r="B9" s="310" t="s">
        <v>926</v>
      </c>
      <c r="E9" s="310"/>
      <c r="F9" s="310"/>
      <c r="G9" s="310"/>
      <c r="H9" s="310"/>
      <c r="I9" s="310"/>
      <c r="J9" s="310"/>
      <c r="K9" s="311"/>
    </row>
    <row r="10" spans="4:11" s="309" customFormat="1" ht="31.5" customHeight="1">
      <c r="D10" s="310"/>
      <c r="E10" s="310"/>
      <c r="F10" s="310"/>
      <c r="G10" s="310"/>
      <c r="H10" s="310"/>
      <c r="I10" s="310"/>
      <c r="J10" s="312" t="s">
        <v>745</v>
      </c>
      <c r="K10" s="310"/>
    </row>
    <row r="11" spans="3:10" s="309" customFormat="1" ht="31.5" customHeight="1">
      <c r="C11" s="795" t="s">
        <v>746</v>
      </c>
      <c r="D11" s="795"/>
      <c r="E11" s="795"/>
      <c r="F11" s="795"/>
      <c r="H11" s="358" t="s">
        <v>18</v>
      </c>
      <c r="I11" s="310"/>
      <c r="J11" s="38" t="s">
        <v>381</v>
      </c>
    </row>
    <row r="12" spans="3:11" s="309" customFormat="1" ht="31.5" customHeight="1">
      <c r="C12" s="315" t="s">
        <v>676</v>
      </c>
      <c r="D12" s="310"/>
      <c r="E12" s="310"/>
      <c r="H12" s="367">
        <v>733741320</v>
      </c>
      <c r="I12" s="366"/>
      <c r="J12" s="367">
        <v>674477598</v>
      </c>
      <c r="K12" s="313"/>
    </row>
    <row r="13" spans="3:11" s="309" customFormat="1" ht="31.5" customHeight="1">
      <c r="C13" s="315" t="s">
        <v>679</v>
      </c>
      <c r="D13" s="310"/>
      <c r="E13" s="310"/>
      <c r="H13" s="368">
        <v>6617975670</v>
      </c>
      <c r="I13" s="366"/>
      <c r="J13" s="368">
        <v>7145123420</v>
      </c>
      <c r="K13" s="313"/>
    </row>
    <row r="14" spans="3:11" s="309" customFormat="1" ht="31.5" customHeight="1">
      <c r="C14" s="315" t="s">
        <v>681</v>
      </c>
      <c r="D14" s="310"/>
      <c r="E14" s="310"/>
      <c r="H14" s="368">
        <v>1262868750</v>
      </c>
      <c r="I14" s="366"/>
      <c r="J14" s="368">
        <v>1199087500</v>
      </c>
      <c r="K14" s="313"/>
    </row>
    <row r="15" spans="3:11" s="309" customFormat="1" ht="31.5" customHeight="1">
      <c r="C15" s="315" t="s">
        <v>683</v>
      </c>
      <c r="D15" s="310"/>
      <c r="E15" s="310"/>
      <c r="H15" s="368">
        <v>2824943695</v>
      </c>
      <c r="I15" s="366"/>
      <c r="J15" s="368">
        <v>3613300075</v>
      </c>
      <c r="K15" s="313"/>
    </row>
    <row r="16" spans="3:11" s="309" customFormat="1" ht="31.5" customHeight="1">
      <c r="C16" s="315" t="s">
        <v>685</v>
      </c>
      <c r="D16" s="310"/>
      <c r="E16" s="310"/>
      <c r="H16" s="369">
        <v>2537149780</v>
      </c>
      <c r="I16" s="366"/>
      <c r="J16" s="369">
        <v>2681670970</v>
      </c>
      <c r="K16" s="313"/>
    </row>
    <row r="17" spans="3:11" s="309" customFormat="1" ht="31.5" customHeight="1" thickBot="1">
      <c r="C17" s="310"/>
      <c r="D17" s="314" t="s">
        <v>719</v>
      </c>
      <c r="E17" s="310"/>
      <c r="H17" s="370">
        <f>SUM(H12:H16)</f>
        <v>13976679215</v>
      </c>
      <c r="I17" s="366"/>
      <c r="J17" s="370">
        <f>SUM(J12:J16)</f>
        <v>15313659563</v>
      </c>
      <c r="K17" s="313"/>
    </row>
    <row r="18" spans="3:11" s="309" customFormat="1" ht="31.5" customHeight="1" thickTop="1">
      <c r="C18" s="310"/>
      <c r="D18" s="310"/>
      <c r="E18" s="310"/>
      <c r="H18" s="310"/>
      <c r="I18" s="310"/>
      <c r="J18" s="310"/>
      <c r="K18" s="311"/>
    </row>
    <row r="19" spans="4:11" s="309" customFormat="1" ht="31.5" customHeight="1">
      <c r="D19" s="310"/>
      <c r="E19" s="310"/>
      <c r="F19" s="310"/>
      <c r="G19" s="310"/>
      <c r="H19" s="310"/>
      <c r="I19" s="310"/>
      <c r="J19" s="310"/>
      <c r="K19" s="311"/>
    </row>
    <row r="20" spans="4:11" s="309" customFormat="1" ht="31.5" customHeight="1">
      <c r="D20" s="310"/>
      <c r="E20" s="310"/>
      <c r="F20" s="310"/>
      <c r="G20" s="310"/>
      <c r="H20" s="310"/>
      <c r="I20" s="310"/>
      <c r="J20" s="310"/>
      <c r="K20" s="311"/>
    </row>
    <row r="21" spans="4:11" s="309" customFormat="1" ht="31.5" customHeight="1">
      <c r="D21" s="310"/>
      <c r="E21" s="310"/>
      <c r="F21" s="310"/>
      <c r="G21" s="310"/>
      <c r="H21" s="310"/>
      <c r="I21" s="310"/>
      <c r="J21" s="310"/>
      <c r="K21" s="311"/>
    </row>
    <row r="22" spans="4:11" s="309" customFormat="1" ht="31.5" customHeight="1">
      <c r="D22" s="310"/>
      <c r="E22" s="310"/>
      <c r="F22" s="310"/>
      <c r="G22" s="310"/>
      <c r="H22" s="310"/>
      <c r="I22" s="310"/>
      <c r="J22" s="310"/>
      <c r="K22" s="311"/>
    </row>
    <row r="23" spans="4:11" s="309" customFormat="1" ht="31.5" customHeight="1">
      <c r="D23" s="310"/>
      <c r="E23" s="310"/>
      <c r="F23" s="310"/>
      <c r="G23" s="310"/>
      <c r="H23" s="310"/>
      <c r="I23" s="310"/>
      <c r="J23" s="310"/>
      <c r="K23" s="311"/>
    </row>
    <row r="24" spans="4:11" s="309" customFormat="1" ht="31.5" customHeight="1">
      <c r="D24" s="310"/>
      <c r="E24" s="310"/>
      <c r="F24" s="310"/>
      <c r="G24" s="310"/>
      <c r="H24" s="310"/>
      <c r="I24" s="310"/>
      <c r="J24" s="310"/>
      <c r="K24" s="311"/>
    </row>
    <row r="25" spans="4:11" s="309" customFormat="1" ht="31.5" customHeight="1">
      <c r="D25" s="310"/>
      <c r="E25" s="310"/>
      <c r="F25" s="310"/>
      <c r="G25" s="310"/>
      <c r="H25" s="310"/>
      <c r="I25" s="310"/>
      <c r="J25" s="310"/>
      <c r="K25" s="311"/>
    </row>
    <row r="26" spans="4:11" s="309" customFormat="1" ht="31.5" customHeight="1">
      <c r="D26" s="310"/>
      <c r="E26" s="310"/>
      <c r="F26" s="310"/>
      <c r="G26" s="310"/>
      <c r="H26" s="310"/>
      <c r="I26" s="310"/>
      <c r="J26" s="310"/>
      <c r="K26" s="311"/>
    </row>
    <row r="27" spans="4:11" s="309" customFormat="1" ht="31.5" customHeight="1">
      <c r="D27" s="310"/>
      <c r="E27" s="310"/>
      <c r="F27" s="310"/>
      <c r="G27" s="310"/>
      <c r="H27" s="310"/>
      <c r="I27" s="310"/>
      <c r="J27" s="310"/>
      <c r="K27" s="311"/>
    </row>
    <row r="28" spans="4:11" s="309" customFormat="1" ht="31.5" customHeight="1">
      <c r="D28" s="310"/>
      <c r="E28" s="310"/>
      <c r="F28" s="310"/>
      <c r="G28" s="310"/>
      <c r="H28" s="310"/>
      <c r="I28" s="310"/>
      <c r="J28" s="310"/>
      <c r="K28" s="311"/>
    </row>
    <row r="29" spans="4:11" s="309" customFormat="1" ht="31.5" customHeight="1">
      <c r="D29" s="310"/>
      <c r="E29" s="310"/>
      <c r="F29" s="310"/>
      <c r="G29" s="310"/>
      <c r="H29" s="310"/>
      <c r="I29" s="310"/>
      <c r="J29" s="310"/>
      <c r="K29" s="311"/>
    </row>
    <row r="30" spans="4:11" s="309" customFormat="1" ht="31.5" customHeight="1">
      <c r="D30" s="310"/>
      <c r="E30" s="310"/>
      <c r="F30" s="310"/>
      <c r="G30" s="310"/>
      <c r="H30" s="310"/>
      <c r="I30" s="310"/>
      <c r="J30" s="310"/>
      <c r="K30" s="311"/>
    </row>
    <row r="31" spans="4:11" s="309" customFormat="1" ht="31.5" customHeight="1">
      <c r="D31" s="310"/>
      <c r="E31" s="310"/>
      <c r="F31" s="310"/>
      <c r="G31" s="310"/>
      <c r="H31" s="310"/>
      <c r="I31" s="310"/>
      <c r="J31" s="310"/>
      <c r="K31" s="311"/>
    </row>
    <row r="32" spans="4:11" s="309" customFormat="1" ht="31.5" customHeight="1">
      <c r="D32" s="310"/>
      <c r="E32" s="310"/>
      <c r="F32" s="310"/>
      <c r="G32" s="310"/>
      <c r="H32" s="310"/>
      <c r="I32" s="310"/>
      <c r="J32" s="310"/>
      <c r="K32" s="311"/>
    </row>
    <row r="33" spans="4:11" s="309" customFormat="1" ht="31.5" customHeight="1">
      <c r="D33" s="310"/>
      <c r="E33" s="310"/>
      <c r="F33" s="310"/>
      <c r="G33" s="310"/>
      <c r="H33" s="310"/>
      <c r="I33" s="310"/>
      <c r="J33" s="310"/>
      <c r="K33" s="311"/>
    </row>
    <row r="34" spans="4:11" s="309" customFormat="1" ht="31.5" customHeight="1">
      <c r="D34" s="310"/>
      <c r="E34" s="310"/>
      <c r="F34" s="310"/>
      <c r="G34" s="310"/>
      <c r="H34" s="310"/>
      <c r="I34" s="310"/>
      <c r="J34" s="310"/>
      <c r="K34" s="311"/>
    </row>
    <row r="35" spans="4:11" s="309" customFormat="1" ht="31.5" customHeight="1">
      <c r="D35" s="310"/>
      <c r="E35" s="310"/>
      <c r="F35" s="310"/>
      <c r="G35" s="310"/>
      <c r="H35" s="310"/>
      <c r="I35" s="310"/>
      <c r="J35" s="310"/>
      <c r="K35" s="311"/>
    </row>
    <row r="36" spans="4:11" s="309" customFormat="1" ht="31.5" customHeight="1">
      <c r="D36" s="310"/>
      <c r="E36" s="310"/>
      <c r="F36" s="310"/>
      <c r="G36" s="310"/>
      <c r="H36" s="310"/>
      <c r="I36" s="310"/>
      <c r="J36" s="310"/>
      <c r="K36" s="311"/>
    </row>
    <row r="37" spans="4:11" s="309" customFormat="1" ht="31.5" customHeight="1">
      <c r="D37" s="310"/>
      <c r="E37" s="310"/>
      <c r="F37" s="310"/>
      <c r="G37" s="310"/>
      <c r="H37" s="310"/>
      <c r="I37" s="310"/>
      <c r="J37" s="310"/>
      <c r="K37" s="311"/>
    </row>
    <row r="38" spans="4:11" s="309" customFormat="1" ht="31.5" customHeight="1">
      <c r="D38" s="310"/>
      <c r="E38" s="310"/>
      <c r="F38" s="310"/>
      <c r="G38" s="310"/>
      <c r="H38" s="310"/>
      <c r="I38" s="310"/>
      <c r="J38" s="310"/>
      <c r="K38" s="311"/>
    </row>
    <row r="39" spans="4:11" s="309" customFormat="1" ht="31.5" customHeight="1">
      <c r="D39" s="310"/>
      <c r="E39" s="310"/>
      <c r="F39" s="310"/>
      <c r="G39" s="310"/>
      <c r="H39" s="310"/>
      <c r="I39" s="310"/>
      <c r="J39" s="310"/>
      <c r="K39" s="311"/>
    </row>
    <row r="40" spans="4:11" s="309" customFormat="1" ht="31.5" customHeight="1">
      <c r="D40" s="310"/>
      <c r="E40" s="310"/>
      <c r="F40" s="310"/>
      <c r="G40" s="310"/>
      <c r="H40" s="310"/>
      <c r="I40" s="310"/>
      <c r="J40" s="310"/>
      <c r="K40" s="311"/>
    </row>
    <row r="41" spans="4:11" s="309" customFormat="1" ht="31.5" customHeight="1">
      <c r="D41" s="310"/>
      <c r="E41" s="310"/>
      <c r="F41" s="310"/>
      <c r="G41" s="310"/>
      <c r="H41" s="310"/>
      <c r="I41" s="310"/>
      <c r="J41" s="310"/>
      <c r="K41" s="311"/>
    </row>
    <row r="42" spans="4:11" s="309" customFormat="1" ht="31.5" customHeight="1">
      <c r="D42" s="310"/>
      <c r="E42" s="310"/>
      <c r="F42" s="310"/>
      <c r="G42" s="310"/>
      <c r="H42" s="310"/>
      <c r="I42" s="310"/>
      <c r="J42" s="310"/>
      <c r="K42" s="311"/>
    </row>
    <row r="43" spans="4:11" s="309" customFormat="1" ht="31.5" customHeight="1">
      <c r="D43" s="310"/>
      <c r="E43" s="310"/>
      <c r="F43" s="310"/>
      <c r="G43" s="310"/>
      <c r="H43" s="310"/>
      <c r="I43" s="310"/>
      <c r="J43" s="310"/>
      <c r="K43" s="311"/>
    </row>
    <row r="44" spans="4:11" s="309" customFormat="1" ht="31.5" customHeight="1">
      <c r="D44" s="310"/>
      <c r="E44" s="310"/>
      <c r="F44" s="310"/>
      <c r="G44" s="310"/>
      <c r="H44" s="310"/>
      <c r="I44" s="310"/>
      <c r="J44" s="310"/>
      <c r="K44" s="311"/>
    </row>
    <row r="45" spans="4:11" s="309" customFormat="1" ht="31.5" customHeight="1">
      <c r="D45" s="310"/>
      <c r="E45" s="310"/>
      <c r="F45" s="310"/>
      <c r="G45" s="310"/>
      <c r="H45" s="310"/>
      <c r="I45" s="310"/>
      <c r="J45" s="310"/>
      <c r="K45" s="311"/>
    </row>
    <row r="46" spans="4:11" s="309" customFormat="1" ht="31.5" customHeight="1">
      <c r="D46" s="310"/>
      <c r="E46" s="310"/>
      <c r="F46" s="310"/>
      <c r="G46" s="310"/>
      <c r="H46" s="310"/>
      <c r="I46" s="310"/>
      <c r="J46" s="310"/>
      <c r="K46" s="311"/>
    </row>
    <row r="47" spans="4:11" s="309" customFormat="1" ht="31.5" customHeight="1">
      <c r="D47" s="310"/>
      <c r="E47" s="310"/>
      <c r="F47" s="310"/>
      <c r="G47" s="310"/>
      <c r="H47" s="310"/>
      <c r="I47" s="310"/>
      <c r="J47" s="310"/>
      <c r="K47" s="311"/>
    </row>
    <row r="48" spans="4:11" s="309" customFormat="1" ht="31.5" customHeight="1">
      <c r="D48" s="310"/>
      <c r="E48" s="310"/>
      <c r="F48" s="310"/>
      <c r="G48" s="310"/>
      <c r="H48" s="310"/>
      <c r="I48" s="310"/>
      <c r="J48" s="310"/>
      <c r="K48" s="311"/>
    </row>
    <row r="49" spans="4:11" s="309" customFormat="1" ht="31.5" customHeight="1">
      <c r="D49" s="310"/>
      <c r="E49" s="310"/>
      <c r="F49" s="310"/>
      <c r="G49" s="310"/>
      <c r="H49" s="310"/>
      <c r="I49" s="310"/>
      <c r="J49" s="310"/>
      <c r="K49" s="311"/>
    </row>
    <row r="50" spans="4:11" s="309" customFormat="1" ht="31.5" customHeight="1">
      <c r="D50" s="310"/>
      <c r="E50" s="310"/>
      <c r="F50" s="310"/>
      <c r="G50" s="310"/>
      <c r="H50" s="310"/>
      <c r="I50" s="310"/>
      <c r="J50" s="310"/>
      <c r="K50" s="311"/>
    </row>
    <row r="51" spans="4:11" s="309" customFormat="1" ht="31.5" customHeight="1">
      <c r="D51" s="310"/>
      <c r="E51" s="310"/>
      <c r="F51" s="310"/>
      <c r="G51" s="310"/>
      <c r="H51" s="310"/>
      <c r="I51" s="310"/>
      <c r="J51" s="310"/>
      <c r="K51" s="311"/>
    </row>
    <row r="52" spans="4:11" s="309" customFormat="1" ht="31.5" customHeight="1">
      <c r="D52" s="310"/>
      <c r="E52" s="310"/>
      <c r="F52" s="310"/>
      <c r="G52" s="310"/>
      <c r="H52" s="310"/>
      <c r="I52" s="310"/>
      <c r="J52" s="310"/>
      <c r="K52" s="311"/>
    </row>
    <row r="53" spans="4:11" s="309" customFormat="1" ht="31.5" customHeight="1">
      <c r="D53" s="310"/>
      <c r="E53" s="310"/>
      <c r="F53" s="310"/>
      <c r="G53" s="310"/>
      <c r="H53" s="310"/>
      <c r="I53" s="310"/>
      <c r="J53" s="310"/>
      <c r="K53" s="311"/>
    </row>
    <row r="54" spans="4:11" s="309" customFormat="1" ht="31.5" customHeight="1">
      <c r="D54" s="310"/>
      <c r="E54" s="310"/>
      <c r="F54" s="310"/>
      <c r="G54" s="310"/>
      <c r="H54" s="310"/>
      <c r="I54" s="310"/>
      <c r="J54" s="310"/>
      <c r="K54" s="311"/>
    </row>
    <row r="55" spans="4:11" s="309" customFormat="1" ht="31.5" customHeight="1">
      <c r="D55" s="310"/>
      <c r="E55" s="310"/>
      <c r="F55" s="310"/>
      <c r="G55" s="310"/>
      <c r="H55" s="310"/>
      <c r="I55" s="310"/>
      <c r="J55" s="310"/>
      <c r="K55" s="311"/>
    </row>
    <row r="56" spans="4:11" s="309" customFormat="1" ht="31.5" customHeight="1">
      <c r="D56" s="310"/>
      <c r="E56" s="310"/>
      <c r="F56" s="310"/>
      <c r="G56" s="310"/>
      <c r="H56" s="310"/>
      <c r="I56" s="310"/>
      <c r="J56" s="310"/>
      <c r="K56" s="311"/>
    </row>
    <row r="57" spans="4:11" s="309" customFormat="1" ht="31.5" customHeight="1">
      <c r="D57" s="310"/>
      <c r="E57" s="310"/>
      <c r="F57" s="310"/>
      <c r="G57" s="310"/>
      <c r="H57" s="310"/>
      <c r="I57" s="310"/>
      <c r="J57" s="310"/>
      <c r="K57" s="311"/>
    </row>
    <row r="58" spans="4:11" s="309" customFormat="1" ht="31.5" customHeight="1">
      <c r="D58" s="310"/>
      <c r="E58" s="310"/>
      <c r="F58" s="310"/>
      <c r="G58" s="310"/>
      <c r="H58" s="310"/>
      <c r="I58" s="310"/>
      <c r="J58" s="310"/>
      <c r="K58" s="311"/>
    </row>
    <row r="59" spans="4:11" s="309" customFormat="1" ht="31.5" customHeight="1">
      <c r="D59" s="310"/>
      <c r="E59" s="310"/>
      <c r="F59" s="310"/>
      <c r="G59" s="310"/>
      <c r="H59" s="310"/>
      <c r="I59" s="310"/>
      <c r="J59" s="310"/>
      <c r="K59" s="311"/>
    </row>
    <row r="60" spans="4:11" s="309" customFormat="1" ht="31.5" customHeight="1">
      <c r="D60" s="310"/>
      <c r="E60" s="310"/>
      <c r="F60" s="310"/>
      <c r="G60" s="310"/>
      <c r="H60" s="310"/>
      <c r="I60" s="310"/>
      <c r="J60" s="310"/>
      <c r="K60" s="311"/>
    </row>
    <row r="61" spans="4:11" s="309" customFormat="1" ht="31.5" customHeight="1">
      <c r="D61" s="310"/>
      <c r="E61" s="310"/>
      <c r="F61" s="310"/>
      <c r="G61" s="310"/>
      <c r="H61" s="310"/>
      <c r="I61" s="310"/>
      <c r="J61" s="310"/>
      <c r="K61" s="311"/>
    </row>
    <row r="62" spans="4:11" s="309" customFormat="1" ht="31.5" customHeight="1">
      <c r="D62" s="310"/>
      <c r="E62" s="310"/>
      <c r="F62" s="310"/>
      <c r="G62" s="310"/>
      <c r="H62" s="310"/>
      <c r="I62" s="310"/>
      <c r="J62" s="310"/>
      <c r="K62" s="311"/>
    </row>
    <row r="63" spans="4:11" s="309" customFormat="1" ht="31.5" customHeight="1">
      <c r="D63" s="310"/>
      <c r="E63" s="310"/>
      <c r="F63" s="310"/>
      <c r="G63" s="310"/>
      <c r="H63" s="310"/>
      <c r="I63" s="310"/>
      <c r="J63" s="310"/>
      <c r="K63" s="311"/>
    </row>
    <row r="64" spans="4:11" s="309" customFormat="1" ht="31.5" customHeight="1">
      <c r="D64" s="310"/>
      <c r="E64" s="310"/>
      <c r="F64" s="310"/>
      <c r="G64" s="310"/>
      <c r="H64" s="310"/>
      <c r="I64" s="310"/>
      <c r="J64" s="310"/>
      <c r="K64" s="311"/>
    </row>
    <row r="65" spans="4:11" s="309" customFormat="1" ht="31.5" customHeight="1">
      <c r="D65" s="310"/>
      <c r="E65" s="310"/>
      <c r="F65" s="310"/>
      <c r="G65" s="310"/>
      <c r="H65" s="310"/>
      <c r="I65" s="310"/>
      <c r="J65" s="310"/>
      <c r="K65" s="311"/>
    </row>
    <row r="66" spans="4:11" s="309" customFormat="1" ht="31.5" customHeight="1">
      <c r="D66" s="310"/>
      <c r="E66" s="310"/>
      <c r="F66" s="310"/>
      <c r="G66" s="310"/>
      <c r="H66" s="310"/>
      <c r="I66" s="310"/>
      <c r="J66" s="310"/>
      <c r="K66" s="311"/>
    </row>
    <row r="67" spans="4:11" s="309" customFormat="1" ht="31.5" customHeight="1">
      <c r="D67" s="310"/>
      <c r="E67" s="310"/>
      <c r="F67" s="310"/>
      <c r="G67" s="310"/>
      <c r="H67" s="310"/>
      <c r="I67" s="310"/>
      <c r="J67" s="310"/>
      <c r="K67" s="311"/>
    </row>
    <row r="68" spans="4:11" s="309" customFormat="1" ht="31.5" customHeight="1">
      <c r="D68" s="310"/>
      <c r="E68" s="310"/>
      <c r="F68" s="310"/>
      <c r="G68" s="310"/>
      <c r="H68" s="310"/>
      <c r="I68" s="310"/>
      <c r="J68" s="310"/>
      <c r="K68" s="311"/>
    </row>
    <row r="69" spans="4:11" s="309" customFormat="1" ht="31.5" customHeight="1">
      <c r="D69" s="310"/>
      <c r="E69" s="310"/>
      <c r="F69" s="310"/>
      <c r="G69" s="310"/>
      <c r="H69" s="310"/>
      <c r="I69" s="310"/>
      <c r="J69" s="310"/>
      <c r="K69" s="311"/>
    </row>
    <row r="70" spans="4:11" s="309" customFormat="1" ht="31.5" customHeight="1">
      <c r="D70" s="310"/>
      <c r="E70" s="310"/>
      <c r="F70" s="310"/>
      <c r="G70" s="310"/>
      <c r="H70" s="310"/>
      <c r="I70" s="310"/>
      <c r="J70" s="310"/>
      <c r="K70" s="311"/>
    </row>
    <row r="71" spans="4:11" s="309" customFormat="1" ht="31.5" customHeight="1">
      <c r="D71" s="310"/>
      <c r="E71" s="310"/>
      <c r="F71" s="310"/>
      <c r="G71" s="310"/>
      <c r="H71" s="310"/>
      <c r="I71" s="310"/>
      <c r="J71" s="310"/>
      <c r="K71" s="311"/>
    </row>
    <row r="72" spans="4:11" s="309" customFormat="1" ht="31.5" customHeight="1">
      <c r="D72" s="310"/>
      <c r="E72" s="310"/>
      <c r="F72" s="310"/>
      <c r="G72" s="310"/>
      <c r="H72" s="310"/>
      <c r="I72" s="310"/>
      <c r="J72" s="310"/>
      <c r="K72" s="311"/>
    </row>
    <row r="73" spans="4:11" s="309" customFormat="1" ht="31.5" customHeight="1">
      <c r="D73" s="310"/>
      <c r="E73" s="310"/>
      <c r="F73" s="310"/>
      <c r="G73" s="310"/>
      <c r="H73" s="310"/>
      <c r="I73" s="310"/>
      <c r="J73" s="310"/>
      <c r="K73" s="311"/>
    </row>
    <row r="74" spans="4:11" s="309" customFormat="1" ht="31.5" customHeight="1">
      <c r="D74" s="310"/>
      <c r="E74" s="310"/>
      <c r="F74" s="310"/>
      <c r="G74" s="310"/>
      <c r="H74" s="310"/>
      <c r="I74" s="310"/>
      <c r="J74" s="310"/>
      <c r="K74" s="311"/>
    </row>
    <row r="75" spans="4:11" s="309" customFormat="1" ht="31.5" customHeight="1">
      <c r="D75" s="310"/>
      <c r="E75" s="310"/>
      <c r="F75" s="310"/>
      <c r="G75" s="310"/>
      <c r="H75" s="310"/>
      <c r="I75" s="310"/>
      <c r="J75" s="310"/>
      <c r="K75" s="311"/>
    </row>
    <row r="76" spans="4:11" s="309" customFormat="1" ht="31.5" customHeight="1">
      <c r="D76" s="310"/>
      <c r="E76" s="310"/>
      <c r="F76" s="310"/>
      <c r="G76" s="310"/>
      <c r="H76" s="310"/>
      <c r="I76" s="310"/>
      <c r="J76" s="310"/>
      <c r="K76" s="311"/>
    </row>
    <row r="77" spans="4:11" s="309" customFormat="1" ht="31.5" customHeight="1">
      <c r="D77" s="310"/>
      <c r="E77" s="310"/>
      <c r="F77" s="310"/>
      <c r="G77" s="310"/>
      <c r="H77" s="310"/>
      <c r="I77" s="310"/>
      <c r="J77" s="310"/>
      <c r="K77" s="311"/>
    </row>
    <row r="78" spans="4:11" s="309" customFormat="1" ht="31.5" customHeight="1">
      <c r="D78" s="310"/>
      <c r="E78" s="310"/>
      <c r="F78" s="310"/>
      <c r="G78" s="310"/>
      <c r="H78" s="310"/>
      <c r="I78" s="310"/>
      <c r="J78" s="310"/>
      <c r="K78" s="311"/>
    </row>
    <row r="79" spans="4:11" s="309" customFormat="1" ht="31.5" customHeight="1">
      <c r="D79" s="310"/>
      <c r="E79" s="310"/>
      <c r="F79" s="310"/>
      <c r="G79" s="310"/>
      <c r="H79" s="310"/>
      <c r="I79" s="310"/>
      <c r="J79" s="310"/>
      <c r="K79" s="311"/>
    </row>
    <row r="80" spans="4:11" s="309" customFormat="1" ht="31.5" customHeight="1">
      <c r="D80" s="310"/>
      <c r="E80" s="310"/>
      <c r="F80" s="310"/>
      <c r="G80" s="310"/>
      <c r="H80" s="310"/>
      <c r="I80" s="310"/>
      <c r="J80" s="310"/>
      <c r="K80" s="311"/>
    </row>
    <row r="81" spans="4:11" s="309" customFormat="1" ht="31.5" customHeight="1">
      <c r="D81" s="310"/>
      <c r="E81" s="310"/>
      <c r="F81" s="310"/>
      <c r="G81" s="310"/>
      <c r="H81" s="310"/>
      <c r="I81" s="310"/>
      <c r="J81" s="310"/>
      <c r="K81" s="311"/>
    </row>
  </sheetData>
  <sheetProtection/>
  <mergeCells count="2">
    <mergeCell ref="A1:J1"/>
    <mergeCell ref="C11:F11"/>
  </mergeCells>
  <printOptions/>
  <pageMargins left="0.5905511811023623" right="0" top="0.5905511811023623" bottom="0.3937007874015748"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W214"/>
  <sheetViews>
    <sheetView zoomScale="120" zoomScaleNormal="120" zoomScaleSheetLayoutView="120" zoomScalePageLayoutView="0" workbookViewId="0" topLeftCell="A120">
      <selection activeCell="L106" sqref="L106"/>
    </sheetView>
  </sheetViews>
  <sheetFormatPr defaultColWidth="9.140625" defaultRowHeight="24" customHeight="1"/>
  <cols>
    <col min="1" max="1" width="3.8515625" style="249" customWidth="1"/>
    <col min="2" max="2" width="37.00390625" style="127" customWidth="1"/>
    <col min="3" max="3" width="16.8515625" style="127" customWidth="1"/>
    <col min="4" max="4" width="8.8515625" style="127" customWidth="1"/>
    <col min="5" max="8" width="10.7109375" style="127" customWidth="1"/>
    <col min="9" max="12" width="12.7109375" style="127" customWidth="1"/>
    <col min="13" max="13" width="0.42578125" style="127" customWidth="1"/>
    <col min="14" max="14" width="11.28125" style="127" bestFit="1" customWidth="1"/>
    <col min="15" max="16384" width="9.140625" style="127" customWidth="1"/>
  </cols>
  <sheetData>
    <row r="1" spans="1:12" s="126" customFormat="1" ht="24" customHeight="1">
      <c r="A1" s="796" t="s">
        <v>886</v>
      </c>
      <c r="B1" s="796"/>
      <c r="C1" s="796"/>
      <c r="D1" s="796"/>
      <c r="E1" s="796"/>
      <c r="F1" s="796"/>
      <c r="G1" s="796"/>
      <c r="H1" s="796"/>
      <c r="I1" s="796"/>
      <c r="J1" s="796"/>
      <c r="K1" s="796"/>
      <c r="L1" s="796"/>
    </row>
    <row r="2" spans="1:12" s="126" customFormat="1" ht="24" customHeight="1">
      <c r="A2" s="539"/>
      <c r="B2" s="539"/>
      <c r="C2" s="539"/>
      <c r="D2" s="539"/>
      <c r="E2" s="539"/>
      <c r="F2" s="539"/>
      <c r="G2" s="539"/>
      <c r="H2" s="539"/>
      <c r="I2" s="539"/>
      <c r="J2" s="539"/>
      <c r="K2" s="539"/>
      <c r="L2" s="539"/>
    </row>
    <row r="3" spans="1:3" ht="24" customHeight="1">
      <c r="A3" s="250" t="s">
        <v>0</v>
      </c>
      <c r="B3" s="126"/>
      <c r="C3" s="126"/>
    </row>
    <row r="4" spans="1:12" ht="24" customHeight="1">
      <c r="A4" s="251" t="s">
        <v>1</v>
      </c>
      <c r="B4" s="128"/>
      <c r="C4" s="128"/>
      <c r="D4" s="129"/>
      <c r="E4" s="129"/>
      <c r="F4" s="129"/>
      <c r="G4" s="129"/>
      <c r="H4" s="129"/>
      <c r="I4" s="129"/>
      <c r="J4" s="130"/>
      <c r="K4" s="129"/>
      <c r="L4" s="129"/>
    </row>
    <row r="5" spans="1:12" s="134" customFormat="1" ht="24" customHeight="1">
      <c r="A5" s="252" t="s">
        <v>670</v>
      </c>
      <c r="B5" s="131" t="s">
        <v>589</v>
      </c>
      <c r="C5" s="35" t="s">
        <v>609</v>
      </c>
      <c r="D5" s="35" t="s">
        <v>669</v>
      </c>
      <c r="E5" s="797" t="s">
        <v>553</v>
      </c>
      <c r="F5" s="797"/>
      <c r="G5" s="132" t="s">
        <v>554</v>
      </c>
      <c r="H5" s="132"/>
      <c r="I5" s="133" t="s">
        <v>672</v>
      </c>
      <c r="J5" s="133"/>
      <c r="K5" s="133" t="s">
        <v>673</v>
      </c>
      <c r="L5" s="133"/>
    </row>
    <row r="6" spans="1:12" s="134" customFormat="1" ht="24" customHeight="1">
      <c r="A6" s="253"/>
      <c r="B6" s="136"/>
      <c r="C6" s="137" t="s">
        <v>610</v>
      </c>
      <c r="D6" s="137"/>
      <c r="E6" s="138" t="s">
        <v>675</v>
      </c>
      <c r="F6" s="138"/>
      <c r="G6" s="138" t="s">
        <v>794</v>
      </c>
      <c r="H6" s="138"/>
      <c r="I6" s="139" t="s">
        <v>674</v>
      </c>
      <c r="J6" s="139"/>
      <c r="K6" s="139" t="s">
        <v>674</v>
      </c>
      <c r="L6" s="139"/>
    </row>
    <row r="7" spans="1:12" s="134" customFormat="1" ht="24" customHeight="1">
      <c r="A7" s="253"/>
      <c r="B7" s="136"/>
      <c r="C7" s="137"/>
      <c r="D7" s="137"/>
      <c r="E7" s="356" t="s">
        <v>27</v>
      </c>
      <c r="F7" s="356" t="s">
        <v>570</v>
      </c>
      <c r="G7" s="356" t="s">
        <v>27</v>
      </c>
      <c r="H7" s="356" t="s">
        <v>570</v>
      </c>
      <c r="I7" s="356" t="s">
        <v>27</v>
      </c>
      <c r="J7" s="356" t="s">
        <v>570</v>
      </c>
      <c r="K7" s="356" t="s">
        <v>27</v>
      </c>
      <c r="L7" s="356" t="s">
        <v>570</v>
      </c>
    </row>
    <row r="8" spans="1:12" s="141" customFormat="1" ht="24" customHeight="1">
      <c r="A8" s="254"/>
      <c r="B8" s="20"/>
      <c r="C8" s="4"/>
      <c r="D8" s="5"/>
      <c r="E8" s="37">
        <v>2013</v>
      </c>
      <c r="F8" s="37" t="s">
        <v>344</v>
      </c>
      <c r="G8" s="37">
        <v>2013</v>
      </c>
      <c r="H8" s="37" t="s">
        <v>344</v>
      </c>
      <c r="I8" s="37" t="s">
        <v>383</v>
      </c>
      <c r="J8" s="37" t="s">
        <v>344</v>
      </c>
      <c r="K8" s="37" t="s">
        <v>383</v>
      </c>
      <c r="L8" s="37" t="s">
        <v>344</v>
      </c>
    </row>
    <row r="9" spans="1:12" ht="24" customHeight="1">
      <c r="A9" s="247" t="s">
        <v>814</v>
      </c>
      <c r="B9" s="142" t="s">
        <v>934</v>
      </c>
      <c r="C9" s="143" t="s">
        <v>611</v>
      </c>
      <c r="D9" s="144" t="s">
        <v>722</v>
      </c>
      <c r="E9" s="78">
        <v>149930</v>
      </c>
      <c r="F9" s="78">
        <v>149930</v>
      </c>
      <c r="G9" s="79">
        <v>15.35</v>
      </c>
      <c r="H9" s="79">
        <v>15.35</v>
      </c>
      <c r="I9" s="79">
        <v>130042427.82</v>
      </c>
      <c r="J9" s="79">
        <v>130042427.82</v>
      </c>
      <c r="K9" s="439">
        <v>18412856.8</v>
      </c>
      <c r="L9" s="80">
        <v>23016071</v>
      </c>
    </row>
    <row r="10" spans="1:12" ht="24" customHeight="1">
      <c r="A10" s="247" t="s">
        <v>815</v>
      </c>
      <c r="B10" s="142" t="s">
        <v>555</v>
      </c>
      <c r="C10" s="143" t="s">
        <v>684</v>
      </c>
      <c r="D10" s="144" t="s">
        <v>722</v>
      </c>
      <c r="E10" s="78">
        <v>60000</v>
      </c>
      <c r="F10" s="78">
        <v>60000</v>
      </c>
      <c r="G10" s="79">
        <v>12.73</v>
      </c>
      <c r="H10" s="79">
        <v>12.73</v>
      </c>
      <c r="I10" s="79">
        <v>12215983.3</v>
      </c>
      <c r="J10" s="79">
        <v>12215983.3</v>
      </c>
      <c r="K10" s="439">
        <v>6108000</v>
      </c>
      <c r="L10" s="80">
        <v>5344500</v>
      </c>
    </row>
    <row r="11" spans="1:12" ht="24" customHeight="1">
      <c r="A11" s="247" t="s">
        <v>816</v>
      </c>
      <c r="B11" s="142" t="s">
        <v>715</v>
      </c>
      <c r="C11" s="143" t="s">
        <v>612</v>
      </c>
      <c r="D11" s="144" t="s">
        <v>678</v>
      </c>
      <c r="E11" s="78">
        <v>131700</v>
      </c>
      <c r="F11" s="78">
        <v>131700</v>
      </c>
      <c r="G11" s="79">
        <v>11.1</v>
      </c>
      <c r="H11" s="79">
        <v>11.1</v>
      </c>
      <c r="I11" s="79">
        <v>19053150</v>
      </c>
      <c r="J11" s="79">
        <v>19053150</v>
      </c>
      <c r="K11" s="441">
        <v>0</v>
      </c>
      <c r="L11" s="80" t="s">
        <v>818</v>
      </c>
    </row>
    <row r="12" spans="1:12" ht="24" customHeight="1">
      <c r="A12" s="247" t="s">
        <v>817</v>
      </c>
      <c r="B12" s="142" t="s">
        <v>716</v>
      </c>
      <c r="C12" s="143" t="s">
        <v>705</v>
      </c>
      <c r="D12" s="144" t="s">
        <v>678</v>
      </c>
      <c r="E12" s="78">
        <v>1634572</v>
      </c>
      <c r="F12" s="78">
        <v>1634572</v>
      </c>
      <c r="G12" s="79">
        <v>4.48</v>
      </c>
      <c r="H12" s="79">
        <v>4.48</v>
      </c>
      <c r="I12" s="79">
        <v>197844509.73</v>
      </c>
      <c r="J12" s="79">
        <v>197844509.73</v>
      </c>
      <c r="K12" s="441">
        <v>0</v>
      </c>
      <c r="L12" s="80" t="s">
        <v>818</v>
      </c>
    </row>
    <row r="13" spans="1:12" ht="24" customHeight="1">
      <c r="A13" s="247" t="s">
        <v>819</v>
      </c>
      <c r="B13" s="142" t="s">
        <v>717</v>
      </c>
      <c r="C13" s="143" t="s">
        <v>608</v>
      </c>
      <c r="D13" s="144" t="s">
        <v>724</v>
      </c>
      <c r="E13" s="78">
        <v>120000</v>
      </c>
      <c r="F13" s="78">
        <v>120000</v>
      </c>
      <c r="G13" s="79">
        <v>8.53</v>
      </c>
      <c r="H13" s="79">
        <v>8.53</v>
      </c>
      <c r="I13" s="79">
        <v>34040231.12</v>
      </c>
      <c r="J13" s="79">
        <v>34040231.12</v>
      </c>
      <c r="K13" s="441">
        <v>512000</v>
      </c>
      <c r="L13" s="80">
        <v>512000</v>
      </c>
    </row>
    <row r="14" spans="1:12" ht="24" customHeight="1">
      <c r="A14" s="247" t="s">
        <v>820</v>
      </c>
      <c r="B14" s="142" t="s">
        <v>718</v>
      </c>
      <c r="C14" s="143" t="s">
        <v>705</v>
      </c>
      <c r="D14" s="144" t="s">
        <v>703</v>
      </c>
      <c r="E14" s="78">
        <v>2700000</v>
      </c>
      <c r="F14" s="78">
        <v>2700000</v>
      </c>
      <c r="G14" s="79">
        <v>5.65</v>
      </c>
      <c r="H14" s="79">
        <v>5.65</v>
      </c>
      <c r="I14" s="79">
        <v>195978047.96</v>
      </c>
      <c r="J14" s="79">
        <v>195978047.96</v>
      </c>
      <c r="K14" s="441">
        <v>0</v>
      </c>
      <c r="L14" s="80" t="s">
        <v>818</v>
      </c>
    </row>
    <row r="15" spans="1:12" ht="24" customHeight="1">
      <c r="A15" s="247" t="s">
        <v>821</v>
      </c>
      <c r="B15" s="142" t="s">
        <v>935</v>
      </c>
      <c r="C15" s="143" t="s">
        <v>936</v>
      </c>
      <c r="D15" s="144" t="s">
        <v>703</v>
      </c>
      <c r="E15" s="78">
        <v>955000</v>
      </c>
      <c r="F15" s="78">
        <v>955000</v>
      </c>
      <c r="G15" s="79">
        <v>15.47</v>
      </c>
      <c r="H15" s="79">
        <v>15.47</v>
      </c>
      <c r="I15" s="79">
        <v>257709680.88</v>
      </c>
      <c r="J15" s="79">
        <v>257709680.88</v>
      </c>
      <c r="K15" s="439">
        <v>26585465.4</v>
      </c>
      <c r="L15" s="80">
        <v>22154554.5</v>
      </c>
    </row>
    <row r="16" spans="1:12" ht="24" customHeight="1">
      <c r="A16" s="247" t="s">
        <v>822</v>
      </c>
      <c r="B16" s="127" t="s">
        <v>574</v>
      </c>
      <c r="C16" s="144" t="s">
        <v>701</v>
      </c>
      <c r="D16" s="144" t="s">
        <v>678</v>
      </c>
      <c r="E16" s="82" t="s">
        <v>127</v>
      </c>
      <c r="F16" s="82" t="s">
        <v>127</v>
      </c>
      <c r="G16" s="79">
        <v>0.11</v>
      </c>
      <c r="H16" s="79">
        <v>0.11</v>
      </c>
      <c r="I16" s="79">
        <v>92656195</v>
      </c>
      <c r="J16" s="79">
        <v>92656195</v>
      </c>
      <c r="K16" s="83">
        <v>525756.98</v>
      </c>
      <c r="L16" s="83">
        <v>1398185.25</v>
      </c>
    </row>
    <row r="17" spans="1:12" ht="24" customHeight="1">
      <c r="A17" s="256">
        <v>9</v>
      </c>
      <c r="B17" s="145" t="s">
        <v>364</v>
      </c>
      <c r="C17" s="143" t="s">
        <v>684</v>
      </c>
      <c r="D17" s="84" t="s">
        <v>722</v>
      </c>
      <c r="E17" s="78">
        <v>149510</v>
      </c>
      <c r="F17" s="78">
        <v>149510</v>
      </c>
      <c r="G17" s="82">
        <v>15.5</v>
      </c>
      <c r="H17" s="82">
        <v>15.5</v>
      </c>
      <c r="I17" s="79">
        <v>43120478</v>
      </c>
      <c r="J17" s="79">
        <v>43120478</v>
      </c>
      <c r="K17" s="439">
        <v>1738303.5</v>
      </c>
      <c r="L17" s="80">
        <v>1738303.5</v>
      </c>
    </row>
    <row r="18" spans="1:12" ht="24" customHeight="1">
      <c r="A18" s="256">
        <v>10</v>
      </c>
      <c r="B18" s="145" t="s">
        <v>365</v>
      </c>
      <c r="C18" s="143" t="s">
        <v>608</v>
      </c>
      <c r="D18" s="84" t="s">
        <v>722</v>
      </c>
      <c r="E18" s="78">
        <v>96000</v>
      </c>
      <c r="F18" s="78">
        <v>96000</v>
      </c>
      <c r="G18" s="79">
        <v>12.75</v>
      </c>
      <c r="H18" s="79">
        <v>12.75</v>
      </c>
      <c r="I18" s="79">
        <v>45900132.6</v>
      </c>
      <c r="J18" s="79">
        <v>45900132.6</v>
      </c>
      <c r="K18" s="439">
        <v>7344000</v>
      </c>
      <c r="L18" s="83">
        <v>7344000</v>
      </c>
    </row>
    <row r="19" spans="1:12" ht="24" customHeight="1">
      <c r="A19" s="256">
        <v>11</v>
      </c>
      <c r="B19" s="145" t="s">
        <v>366</v>
      </c>
      <c r="C19" s="85" t="s">
        <v>848</v>
      </c>
      <c r="D19" s="84" t="s">
        <v>722</v>
      </c>
      <c r="E19" s="78">
        <v>108000</v>
      </c>
      <c r="F19" s="78">
        <v>108000</v>
      </c>
      <c r="G19" s="79">
        <v>12.03</v>
      </c>
      <c r="H19" s="79">
        <v>12.03</v>
      </c>
      <c r="I19" s="79">
        <v>12993750</v>
      </c>
      <c r="J19" s="79">
        <v>12993750</v>
      </c>
      <c r="K19" s="439">
        <v>7146562.5</v>
      </c>
      <c r="L19" s="83">
        <v>5197500</v>
      </c>
    </row>
    <row r="20" spans="1:12" s="81" customFormat="1" ht="24" customHeight="1">
      <c r="A20" s="256">
        <v>12</v>
      </c>
      <c r="B20" s="145" t="s">
        <v>367</v>
      </c>
      <c r="C20" s="85" t="s">
        <v>640</v>
      </c>
      <c r="D20" s="84" t="s">
        <v>722</v>
      </c>
      <c r="E20" s="78">
        <v>75000</v>
      </c>
      <c r="F20" s="78">
        <v>75000</v>
      </c>
      <c r="G20" s="79">
        <v>13.6</v>
      </c>
      <c r="H20" s="79">
        <v>13.6</v>
      </c>
      <c r="I20" s="79">
        <v>21041040</v>
      </c>
      <c r="J20" s="79">
        <v>21041040</v>
      </c>
      <c r="K20" s="439">
        <v>8160000</v>
      </c>
      <c r="L20" s="83">
        <v>9180000</v>
      </c>
    </row>
    <row r="21" spans="1:12" s="81" customFormat="1" ht="24" customHeight="1">
      <c r="A21" s="256">
        <v>13</v>
      </c>
      <c r="B21" s="145" t="s">
        <v>368</v>
      </c>
      <c r="C21" s="93" t="s">
        <v>937</v>
      </c>
      <c r="D21" s="84" t="s">
        <v>724</v>
      </c>
      <c r="E21" s="78">
        <v>100000</v>
      </c>
      <c r="F21" s="78">
        <v>100000</v>
      </c>
      <c r="G21" s="79">
        <v>5.33</v>
      </c>
      <c r="H21" s="79">
        <v>5.33</v>
      </c>
      <c r="I21" s="79">
        <v>11199960</v>
      </c>
      <c r="J21" s="79">
        <v>11199960</v>
      </c>
      <c r="K21" s="439">
        <v>159999.6</v>
      </c>
      <c r="L21" s="80" t="s">
        <v>818</v>
      </c>
    </row>
    <row r="22" spans="1:12" s="81" customFormat="1" ht="24" customHeight="1">
      <c r="A22" s="256">
        <v>14</v>
      </c>
      <c r="B22" s="145" t="s">
        <v>369</v>
      </c>
      <c r="C22" s="85" t="s">
        <v>938</v>
      </c>
      <c r="D22" s="84" t="s">
        <v>722</v>
      </c>
      <c r="E22" s="78">
        <v>149704</v>
      </c>
      <c r="F22" s="78">
        <v>120000</v>
      </c>
      <c r="G22" s="79">
        <v>3.01</v>
      </c>
      <c r="H22" s="79">
        <v>3</v>
      </c>
      <c r="I22" s="79">
        <v>28800000</v>
      </c>
      <c r="J22" s="79">
        <v>18000000</v>
      </c>
      <c r="K22" s="439">
        <v>3528000</v>
      </c>
      <c r="L22" s="83">
        <v>6840000</v>
      </c>
    </row>
    <row r="23" spans="1:12" s="81" customFormat="1" ht="24" customHeight="1">
      <c r="A23" s="256">
        <v>15</v>
      </c>
      <c r="B23" s="145" t="s">
        <v>370</v>
      </c>
      <c r="C23" s="85" t="s">
        <v>531</v>
      </c>
      <c r="D23" s="84" t="s">
        <v>703</v>
      </c>
      <c r="E23" s="78">
        <v>450000</v>
      </c>
      <c r="F23" s="78">
        <v>450000</v>
      </c>
      <c r="G23" s="79">
        <v>2.82</v>
      </c>
      <c r="H23" s="79">
        <v>2.82</v>
      </c>
      <c r="I23" s="86">
        <v>38008800</v>
      </c>
      <c r="J23" s="86">
        <v>38008800</v>
      </c>
      <c r="K23" s="440">
        <v>6588192</v>
      </c>
      <c r="L23" s="87">
        <v>12289512</v>
      </c>
    </row>
    <row r="24" spans="1:12" s="81" customFormat="1" ht="24" customHeight="1">
      <c r="A24" s="255"/>
      <c r="B24" s="146" t="s">
        <v>719</v>
      </c>
      <c r="C24" s="127"/>
      <c r="D24" s="127"/>
      <c r="E24" s="147"/>
      <c r="F24" s="88"/>
      <c r="G24" s="91"/>
      <c r="H24" s="79"/>
      <c r="I24" s="91">
        <f>SUM(I9:I23)</f>
        <v>1140604386.41</v>
      </c>
      <c r="J24" s="91">
        <f>SUM(J9:J23)</f>
        <v>1129804386.41</v>
      </c>
      <c r="K24" s="91">
        <f>SUM(K9:K23)</f>
        <v>86809136.78</v>
      </c>
      <c r="L24" s="91">
        <f>SUM(L9:L23)</f>
        <v>95014626.25</v>
      </c>
    </row>
    <row r="25" spans="1:12" s="81" customFormat="1" ht="24" customHeight="1">
      <c r="A25" s="255"/>
      <c r="B25" s="148" t="s">
        <v>908</v>
      </c>
      <c r="C25" s="127"/>
      <c r="D25" s="127"/>
      <c r="E25" s="147"/>
      <c r="F25" s="88"/>
      <c r="G25" s="91"/>
      <c r="H25" s="79"/>
      <c r="I25" s="79">
        <v>1808221414.82</v>
      </c>
      <c r="J25" s="79">
        <v>2236293636.06</v>
      </c>
      <c r="K25" s="170" t="s">
        <v>792</v>
      </c>
      <c r="L25" s="170" t="s">
        <v>792</v>
      </c>
    </row>
    <row r="26" spans="1:12" s="81" customFormat="1" ht="24" customHeight="1">
      <c r="A26" s="255"/>
      <c r="B26" s="148" t="s">
        <v>909</v>
      </c>
      <c r="C26" s="127"/>
      <c r="D26" s="127"/>
      <c r="E26" s="147"/>
      <c r="F26" s="88"/>
      <c r="G26" s="91"/>
      <c r="H26" s="79"/>
      <c r="I26" s="86">
        <v>-216897659.73</v>
      </c>
      <c r="J26" s="86">
        <v>-197844509.73</v>
      </c>
      <c r="K26" s="447" t="s">
        <v>792</v>
      </c>
      <c r="L26" s="170" t="s">
        <v>792</v>
      </c>
    </row>
    <row r="27" spans="1:12" s="81" customFormat="1" ht="24" customHeight="1" thickBot="1">
      <c r="A27" s="255"/>
      <c r="B27" s="148" t="s">
        <v>601</v>
      </c>
      <c r="C27" s="127"/>
      <c r="D27" s="127"/>
      <c r="E27" s="149"/>
      <c r="G27" s="127"/>
      <c r="I27" s="90">
        <f>SUM(I24:I26)</f>
        <v>2731928141.5</v>
      </c>
      <c r="J27" s="90">
        <f>SUM(J24:J26)</f>
        <v>3168253512.7400002</v>
      </c>
      <c r="K27" s="90">
        <f>SUM(K24:K26)</f>
        <v>86809136.78</v>
      </c>
      <c r="L27" s="90">
        <f>SUM(L24:L26)</f>
        <v>95014626.25</v>
      </c>
    </row>
    <row r="28" spans="1:12" ht="24" customHeight="1" thickTop="1">
      <c r="A28" s="257" t="s">
        <v>2</v>
      </c>
      <c r="B28" s="148"/>
      <c r="E28" s="149"/>
      <c r="F28" s="81"/>
      <c r="H28" s="81"/>
      <c r="I28" s="91"/>
      <c r="J28" s="91"/>
      <c r="K28" s="91"/>
      <c r="L28" s="91"/>
    </row>
    <row r="29" spans="1:12" ht="24" customHeight="1">
      <c r="A29" s="258" t="s">
        <v>824</v>
      </c>
      <c r="B29" s="142" t="s">
        <v>939</v>
      </c>
      <c r="C29" s="143" t="s">
        <v>613</v>
      </c>
      <c r="D29" s="144" t="s">
        <v>724</v>
      </c>
      <c r="E29" s="78">
        <v>200000</v>
      </c>
      <c r="F29" s="78">
        <v>200000</v>
      </c>
      <c r="G29" s="79">
        <v>18.16</v>
      </c>
      <c r="H29" s="79">
        <v>18.16</v>
      </c>
      <c r="I29" s="79">
        <v>69561939.58</v>
      </c>
      <c r="J29" s="79">
        <v>69561939.58</v>
      </c>
      <c r="K29" s="441">
        <v>0</v>
      </c>
      <c r="L29" s="441" t="s">
        <v>818</v>
      </c>
    </row>
    <row r="30" spans="1:12" ht="24" customHeight="1">
      <c r="A30" s="247" t="s">
        <v>825</v>
      </c>
      <c r="B30" s="142" t="s">
        <v>940</v>
      </c>
      <c r="C30" s="143" t="s">
        <v>614</v>
      </c>
      <c r="D30" s="144" t="s">
        <v>722</v>
      </c>
      <c r="E30" s="92">
        <v>10000</v>
      </c>
      <c r="F30" s="92">
        <v>10000</v>
      </c>
      <c r="G30" s="154">
        <v>18</v>
      </c>
      <c r="H30" s="154">
        <v>18</v>
      </c>
      <c r="I30" s="154">
        <v>2952357.5</v>
      </c>
      <c r="J30" s="154">
        <v>2952357.5</v>
      </c>
      <c r="K30" s="439">
        <v>0</v>
      </c>
      <c r="L30" s="80">
        <v>90000</v>
      </c>
    </row>
    <row r="31" spans="1:13" ht="24" customHeight="1">
      <c r="A31" s="247" t="s">
        <v>826</v>
      </c>
      <c r="B31" s="142" t="s">
        <v>941</v>
      </c>
      <c r="C31" s="143" t="s">
        <v>800</v>
      </c>
      <c r="D31" s="144" t="s">
        <v>340</v>
      </c>
      <c r="E31" s="92">
        <v>127000</v>
      </c>
      <c r="F31" s="92">
        <v>127000</v>
      </c>
      <c r="G31" s="79">
        <v>8.78</v>
      </c>
      <c r="H31" s="79">
        <v>8.78</v>
      </c>
      <c r="I31" s="79">
        <v>15053034.16</v>
      </c>
      <c r="J31" s="79">
        <v>15053034.16</v>
      </c>
      <c r="K31" s="474">
        <v>1672500</v>
      </c>
      <c r="L31" s="80">
        <v>1672500</v>
      </c>
      <c r="M31" s="143"/>
    </row>
    <row r="32" spans="1:12" ht="24" customHeight="1">
      <c r="A32" s="247" t="s">
        <v>827</v>
      </c>
      <c r="B32" s="142" t="s">
        <v>721</v>
      </c>
      <c r="C32" s="143" t="s">
        <v>615</v>
      </c>
      <c r="D32" s="144" t="s">
        <v>722</v>
      </c>
      <c r="E32" s="92">
        <v>145000</v>
      </c>
      <c r="F32" s="92">
        <v>145000</v>
      </c>
      <c r="G32" s="79">
        <v>15</v>
      </c>
      <c r="H32" s="79">
        <v>15</v>
      </c>
      <c r="I32" s="83">
        <v>34339805.49</v>
      </c>
      <c r="J32" s="83">
        <v>34339805.49</v>
      </c>
      <c r="K32" s="474">
        <v>0</v>
      </c>
      <c r="L32" s="80" t="s">
        <v>818</v>
      </c>
    </row>
    <row r="33" spans="1:12" ht="24" customHeight="1">
      <c r="A33" s="247" t="s">
        <v>828</v>
      </c>
      <c r="B33" s="142" t="s">
        <v>942</v>
      </c>
      <c r="C33" s="143" t="s">
        <v>644</v>
      </c>
      <c r="D33" s="144" t="s">
        <v>724</v>
      </c>
      <c r="E33" s="92">
        <v>20000</v>
      </c>
      <c r="F33" s="92">
        <v>20000</v>
      </c>
      <c r="G33" s="79">
        <v>19.5</v>
      </c>
      <c r="H33" s="79">
        <v>19.5</v>
      </c>
      <c r="I33" s="83">
        <v>6246583.44</v>
      </c>
      <c r="J33" s="83">
        <v>6246583.44</v>
      </c>
      <c r="K33" s="474">
        <v>1559920</v>
      </c>
      <c r="L33" s="80">
        <v>1559920</v>
      </c>
    </row>
    <row r="34" spans="1:12" ht="24" customHeight="1">
      <c r="A34" s="247" t="s">
        <v>829</v>
      </c>
      <c r="B34" s="142" t="s">
        <v>727</v>
      </c>
      <c r="C34" s="143" t="s">
        <v>677</v>
      </c>
      <c r="D34" s="144" t="s">
        <v>341</v>
      </c>
      <c r="E34" s="92">
        <v>20000</v>
      </c>
      <c r="F34" s="92">
        <v>20000</v>
      </c>
      <c r="G34" s="79">
        <v>19.5</v>
      </c>
      <c r="H34" s="79">
        <v>19.5</v>
      </c>
      <c r="I34" s="83">
        <v>5906141.75</v>
      </c>
      <c r="J34" s="83">
        <v>5906141.75</v>
      </c>
      <c r="K34" s="474">
        <v>0</v>
      </c>
      <c r="L34" s="80" t="s">
        <v>818</v>
      </c>
    </row>
    <row r="35" spans="1:12" ht="24" customHeight="1">
      <c r="A35" s="247" t="s">
        <v>830</v>
      </c>
      <c r="B35" s="142" t="s">
        <v>943</v>
      </c>
      <c r="C35" s="143" t="s">
        <v>616</v>
      </c>
      <c r="D35" s="144" t="s">
        <v>722</v>
      </c>
      <c r="E35" s="92">
        <v>20000</v>
      </c>
      <c r="F35" s="92">
        <v>20000</v>
      </c>
      <c r="G35" s="81">
        <v>18</v>
      </c>
      <c r="H35" s="81">
        <v>18</v>
      </c>
      <c r="I35" s="83">
        <v>14052348.45</v>
      </c>
      <c r="J35" s="83">
        <v>14052348.45</v>
      </c>
      <c r="K35" s="474">
        <v>1080000</v>
      </c>
      <c r="L35" s="80">
        <v>1800000</v>
      </c>
    </row>
    <row r="36" spans="1:12" ht="24" customHeight="1">
      <c r="A36" s="247" t="s">
        <v>831</v>
      </c>
      <c r="B36" s="142" t="s">
        <v>944</v>
      </c>
      <c r="C36" s="143" t="s">
        <v>795</v>
      </c>
      <c r="D36" s="144" t="s">
        <v>678</v>
      </c>
      <c r="E36" s="151" t="s">
        <v>384</v>
      </c>
      <c r="F36" s="151" t="s">
        <v>384</v>
      </c>
      <c r="G36" s="79">
        <v>18</v>
      </c>
      <c r="H36" s="79">
        <v>18</v>
      </c>
      <c r="I36" s="83">
        <v>2161197.26</v>
      </c>
      <c r="J36" s="83">
        <v>2161197.26</v>
      </c>
      <c r="K36" s="474">
        <v>0</v>
      </c>
      <c r="L36" s="80" t="s">
        <v>818</v>
      </c>
    </row>
    <row r="37" spans="1:12" ht="24" customHeight="1">
      <c r="A37" s="247" t="s">
        <v>832</v>
      </c>
      <c r="B37" s="142" t="s">
        <v>945</v>
      </c>
      <c r="C37" s="143" t="s">
        <v>682</v>
      </c>
      <c r="D37" s="144" t="s">
        <v>722</v>
      </c>
      <c r="E37" s="92">
        <v>30000</v>
      </c>
      <c r="F37" s="92">
        <v>30000</v>
      </c>
      <c r="G37" s="79">
        <v>16</v>
      </c>
      <c r="H37" s="79">
        <v>16</v>
      </c>
      <c r="I37" s="79">
        <v>4922582.5</v>
      </c>
      <c r="J37" s="79">
        <v>4922582.5</v>
      </c>
      <c r="K37" s="474">
        <v>2160000</v>
      </c>
      <c r="L37" s="80">
        <v>2160000</v>
      </c>
    </row>
    <row r="38" spans="1:12" ht="24" customHeight="1">
      <c r="A38" s="247" t="s">
        <v>833</v>
      </c>
      <c r="B38" s="142" t="s">
        <v>946</v>
      </c>
      <c r="C38" s="143" t="s">
        <v>947</v>
      </c>
      <c r="D38" s="144" t="s">
        <v>703</v>
      </c>
      <c r="E38" s="92">
        <v>1200000</v>
      </c>
      <c r="F38" s="92">
        <v>1200000</v>
      </c>
      <c r="G38" s="79">
        <v>3</v>
      </c>
      <c r="H38" s="79">
        <v>3</v>
      </c>
      <c r="I38" s="79">
        <v>36000000</v>
      </c>
      <c r="J38" s="79">
        <v>36000000</v>
      </c>
      <c r="K38" s="474">
        <v>0</v>
      </c>
      <c r="L38" s="80" t="s">
        <v>818</v>
      </c>
    </row>
    <row r="39" spans="1:12" ht="24" customHeight="1">
      <c r="A39" s="247" t="s">
        <v>834</v>
      </c>
      <c r="B39" s="142" t="s">
        <v>728</v>
      </c>
      <c r="C39" s="143" t="s">
        <v>532</v>
      </c>
      <c r="D39" s="144" t="s">
        <v>703</v>
      </c>
      <c r="E39" s="92">
        <v>237500</v>
      </c>
      <c r="F39" s="92">
        <v>237500</v>
      </c>
      <c r="G39" s="154">
        <v>10</v>
      </c>
      <c r="H39" s="154">
        <v>10</v>
      </c>
      <c r="I39" s="154">
        <v>23760000</v>
      </c>
      <c r="J39" s="154">
        <v>23760000</v>
      </c>
      <c r="K39" s="154">
        <v>3088800</v>
      </c>
      <c r="L39" s="154">
        <v>4276800</v>
      </c>
    </row>
    <row r="40" spans="1:12" ht="24" customHeight="1">
      <c r="A40" s="247" t="s">
        <v>835</v>
      </c>
      <c r="B40" s="142" t="s">
        <v>948</v>
      </c>
      <c r="C40" s="143" t="s">
        <v>949</v>
      </c>
      <c r="D40" s="144" t="s">
        <v>703</v>
      </c>
      <c r="E40" s="92">
        <v>378857</v>
      </c>
      <c r="F40" s="92">
        <v>378857</v>
      </c>
      <c r="G40" s="79">
        <v>15</v>
      </c>
      <c r="H40" s="79">
        <v>15</v>
      </c>
      <c r="I40" s="79">
        <v>94680056</v>
      </c>
      <c r="J40" s="79">
        <v>94680056</v>
      </c>
      <c r="K40" s="439">
        <v>9000003.17</v>
      </c>
      <c r="L40" s="80">
        <v>4061915.48</v>
      </c>
    </row>
    <row r="41" spans="1:12" ht="24" customHeight="1">
      <c r="A41" s="247" t="s">
        <v>836</v>
      </c>
      <c r="B41" s="142" t="s">
        <v>950</v>
      </c>
      <c r="C41" s="143" t="s">
        <v>617</v>
      </c>
      <c r="D41" s="144" t="s">
        <v>722</v>
      </c>
      <c r="E41" s="92">
        <v>80000</v>
      </c>
      <c r="F41" s="92">
        <v>80000</v>
      </c>
      <c r="G41" s="79">
        <v>11.97</v>
      </c>
      <c r="H41" s="79">
        <v>11.97</v>
      </c>
      <c r="I41" s="79">
        <v>9572050</v>
      </c>
      <c r="J41" s="79">
        <v>9572050</v>
      </c>
      <c r="K41" s="80">
        <v>57432300</v>
      </c>
      <c r="L41" s="80">
        <v>57432300</v>
      </c>
    </row>
    <row r="42" spans="1:12" ht="24" customHeight="1">
      <c r="A42" s="247" t="s">
        <v>837</v>
      </c>
      <c r="B42" s="142" t="s">
        <v>743</v>
      </c>
      <c r="C42" s="143" t="s">
        <v>951</v>
      </c>
      <c r="D42" s="144" t="s">
        <v>722</v>
      </c>
      <c r="E42" s="92">
        <v>88000</v>
      </c>
      <c r="F42" s="92">
        <v>88000</v>
      </c>
      <c r="G42" s="79">
        <v>9</v>
      </c>
      <c r="H42" s="79">
        <v>9</v>
      </c>
      <c r="I42" s="79">
        <v>7920000</v>
      </c>
      <c r="J42" s="79">
        <v>7920000</v>
      </c>
      <c r="K42" s="439">
        <v>1980000</v>
      </c>
      <c r="L42" s="80">
        <v>1980000</v>
      </c>
    </row>
    <row r="43" spans="1:12" ht="24" customHeight="1">
      <c r="A43" s="247" t="s">
        <v>838</v>
      </c>
      <c r="B43" s="142" t="s">
        <v>952</v>
      </c>
      <c r="C43" s="143" t="s">
        <v>626</v>
      </c>
      <c r="D43" s="144" t="s">
        <v>703</v>
      </c>
      <c r="E43" s="92">
        <v>143220</v>
      </c>
      <c r="F43" s="92">
        <v>143220</v>
      </c>
      <c r="G43" s="154">
        <v>19.55</v>
      </c>
      <c r="H43" s="154">
        <v>19.55</v>
      </c>
      <c r="I43" s="154">
        <v>26764312.5</v>
      </c>
      <c r="J43" s="154">
        <v>26764312.5</v>
      </c>
      <c r="K43" s="154">
        <v>1680000</v>
      </c>
      <c r="L43" s="154">
        <v>1400000</v>
      </c>
    </row>
    <row r="44" spans="1:12" ht="24" customHeight="1">
      <c r="A44" s="247" t="s">
        <v>839</v>
      </c>
      <c r="B44" s="142" t="s">
        <v>953</v>
      </c>
      <c r="C44" s="143" t="s">
        <v>677</v>
      </c>
      <c r="D44" s="144" t="s">
        <v>722</v>
      </c>
      <c r="E44" s="92">
        <v>10000</v>
      </c>
      <c r="F44" s="92">
        <v>10000</v>
      </c>
      <c r="G44" s="79">
        <v>15</v>
      </c>
      <c r="H44" s="79">
        <v>15</v>
      </c>
      <c r="I44" s="79">
        <v>1500000</v>
      </c>
      <c r="J44" s="79">
        <v>1500000</v>
      </c>
      <c r="K44" s="439">
        <v>750000</v>
      </c>
      <c r="L44" s="80">
        <v>1500000</v>
      </c>
    </row>
    <row r="45" spans="1:12" ht="24" customHeight="1">
      <c r="A45" s="247" t="s">
        <v>840</v>
      </c>
      <c r="B45" s="142" t="s">
        <v>665</v>
      </c>
      <c r="C45" s="153" t="s">
        <v>680</v>
      </c>
      <c r="D45" s="144" t="s">
        <v>688</v>
      </c>
      <c r="E45" s="471">
        <v>0</v>
      </c>
      <c r="F45" s="471">
        <v>0</v>
      </c>
      <c r="G45" s="104">
        <v>0</v>
      </c>
      <c r="H45" s="104">
        <v>0</v>
      </c>
      <c r="I45" s="472">
        <v>0</v>
      </c>
      <c r="J45" s="472">
        <v>0</v>
      </c>
      <c r="K45" s="473">
        <v>0</v>
      </c>
      <c r="L45" s="439">
        <v>76500</v>
      </c>
    </row>
    <row r="46" spans="1:12" ht="24" customHeight="1">
      <c r="A46" s="247" t="s">
        <v>841</v>
      </c>
      <c r="B46" s="142" t="s">
        <v>729</v>
      </c>
      <c r="C46" s="143" t="s">
        <v>627</v>
      </c>
      <c r="D46" s="144" t="s">
        <v>703</v>
      </c>
      <c r="E46" s="92">
        <v>81000</v>
      </c>
      <c r="F46" s="92">
        <v>81000</v>
      </c>
      <c r="G46" s="79">
        <v>12.41</v>
      </c>
      <c r="H46" s="79">
        <v>12.41</v>
      </c>
      <c r="I46" s="83">
        <v>5053360</v>
      </c>
      <c r="J46" s="83">
        <v>5053360</v>
      </c>
      <c r="K46" s="441">
        <v>1508280</v>
      </c>
      <c r="L46" s="80">
        <v>2513800</v>
      </c>
    </row>
    <row r="47" spans="1:12" ht="24" customHeight="1">
      <c r="A47" s="255">
        <v>34</v>
      </c>
      <c r="B47" s="142" t="s">
        <v>730</v>
      </c>
      <c r="C47" s="143" t="s">
        <v>301</v>
      </c>
      <c r="D47" s="144" t="s">
        <v>703</v>
      </c>
      <c r="E47" s="92">
        <v>60000</v>
      </c>
      <c r="F47" s="92">
        <v>60000</v>
      </c>
      <c r="G47" s="79">
        <v>10</v>
      </c>
      <c r="H47" s="79">
        <v>10</v>
      </c>
      <c r="I47" s="79">
        <v>6000000</v>
      </c>
      <c r="J47" s="79">
        <v>6000000</v>
      </c>
      <c r="K47" s="439">
        <v>900000</v>
      </c>
      <c r="L47" s="80">
        <v>720000</v>
      </c>
    </row>
    <row r="48" spans="1:12" ht="24" customHeight="1">
      <c r="A48" s="255"/>
      <c r="B48" s="142"/>
      <c r="C48" s="143"/>
      <c r="D48" s="144"/>
      <c r="E48" s="92"/>
      <c r="F48" s="92"/>
      <c r="G48" s="79"/>
      <c r="H48" s="79"/>
      <c r="I48" s="79"/>
      <c r="J48" s="79"/>
      <c r="K48" s="439"/>
      <c r="L48" s="80"/>
    </row>
    <row r="49" spans="1:12" ht="24" customHeight="1">
      <c r="A49" s="248" t="s">
        <v>351</v>
      </c>
      <c r="B49" s="125"/>
      <c r="C49" s="125"/>
      <c r="D49" s="125"/>
      <c r="E49" s="125"/>
      <c r="F49" s="125"/>
      <c r="G49" s="125"/>
      <c r="H49" s="125"/>
      <c r="I49" s="125"/>
      <c r="J49" s="125"/>
      <c r="K49" s="125"/>
      <c r="L49" s="125"/>
    </row>
    <row r="50" spans="1:12" ht="24" customHeight="1">
      <c r="A50" s="248"/>
      <c r="B50" s="125"/>
      <c r="C50" s="125"/>
      <c r="D50" s="125"/>
      <c r="E50" s="125"/>
      <c r="F50" s="125"/>
      <c r="G50" s="125"/>
      <c r="H50" s="125"/>
      <c r="I50" s="125"/>
      <c r="J50" s="125"/>
      <c r="K50" s="125"/>
      <c r="L50" s="125"/>
    </row>
    <row r="51" spans="1:12" s="134" customFormat="1" ht="24" customHeight="1">
      <c r="A51" s="251" t="s">
        <v>3</v>
      </c>
      <c r="B51" s="148"/>
      <c r="C51" s="127"/>
      <c r="D51" s="127"/>
      <c r="E51" s="149"/>
      <c r="F51" s="149"/>
      <c r="G51" s="127"/>
      <c r="H51" s="127"/>
      <c r="I51" s="91"/>
      <c r="J51" s="91"/>
      <c r="K51" s="127"/>
      <c r="L51" s="127"/>
    </row>
    <row r="52" spans="1:12" s="134" customFormat="1" ht="24" customHeight="1">
      <c r="A52" s="252" t="s">
        <v>670</v>
      </c>
      <c r="B52" s="131" t="s">
        <v>589</v>
      </c>
      <c r="C52" s="35" t="s">
        <v>609</v>
      </c>
      <c r="D52" s="35" t="s">
        <v>669</v>
      </c>
      <c r="E52" s="132" t="s">
        <v>553</v>
      </c>
      <c r="F52" s="132"/>
      <c r="G52" s="132" t="s">
        <v>554</v>
      </c>
      <c r="H52" s="132"/>
      <c r="I52" s="133" t="s">
        <v>672</v>
      </c>
      <c r="J52" s="133"/>
      <c r="K52" s="133" t="s">
        <v>673</v>
      </c>
      <c r="L52" s="133"/>
    </row>
    <row r="53" spans="1:12" s="134" customFormat="1" ht="24" customHeight="1">
      <c r="A53" s="253"/>
      <c r="B53" s="136"/>
      <c r="C53" s="137" t="s">
        <v>610</v>
      </c>
      <c r="D53" s="137"/>
      <c r="E53" s="138" t="s">
        <v>675</v>
      </c>
      <c r="F53" s="138"/>
      <c r="G53" s="138" t="s">
        <v>794</v>
      </c>
      <c r="H53" s="138"/>
      <c r="I53" s="139" t="s">
        <v>674</v>
      </c>
      <c r="J53" s="139"/>
      <c r="K53" s="139" t="s">
        <v>674</v>
      </c>
      <c r="L53" s="139"/>
    </row>
    <row r="54" spans="1:12" s="134" customFormat="1" ht="24" customHeight="1">
      <c r="A54" s="253"/>
      <c r="B54" s="136"/>
      <c r="C54" s="137"/>
      <c r="D54" s="137"/>
      <c r="E54" s="356" t="s">
        <v>27</v>
      </c>
      <c r="F54" s="356" t="s">
        <v>570</v>
      </c>
      <c r="G54" s="356" t="s">
        <v>27</v>
      </c>
      <c r="H54" s="356" t="s">
        <v>570</v>
      </c>
      <c r="I54" s="356" t="s">
        <v>27</v>
      </c>
      <c r="J54" s="356" t="s">
        <v>570</v>
      </c>
      <c r="K54" s="356" t="s">
        <v>27</v>
      </c>
      <c r="L54" s="356" t="s">
        <v>570</v>
      </c>
    </row>
    <row r="55" spans="1:12" ht="24" customHeight="1">
      <c r="A55" s="254"/>
      <c r="B55" s="20"/>
      <c r="C55" s="4"/>
      <c r="D55" s="5"/>
      <c r="E55" s="37">
        <v>2013</v>
      </c>
      <c r="F55" s="37" t="s">
        <v>344</v>
      </c>
      <c r="G55" s="37">
        <v>2013</v>
      </c>
      <c r="H55" s="37" t="s">
        <v>344</v>
      </c>
      <c r="I55" s="37" t="s">
        <v>383</v>
      </c>
      <c r="J55" s="37" t="s">
        <v>344</v>
      </c>
      <c r="K55" s="37" t="s">
        <v>383</v>
      </c>
      <c r="L55" s="37" t="s">
        <v>344</v>
      </c>
    </row>
    <row r="56" spans="1:12" ht="24" customHeight="1">
      <c r="A56" s="247">
        <v>35</v>
      </c>
      <c r="B56" s="142" t="s">
        <v>731</v>
      </c>
      <c r="C56" s="143" t="s">
        <v>300</v>
      </c>
      <c r="D56" s="144" t="s">
        <v>722</v>
      </c>
      <c r="E56" s="92">
        <v>126000</v>
      </c>
      <c r="F56" s="92">
        <v>126000</v>
      </c>
      <c r="G56" s="79">
        <v>14.75</v>
      </c>
      <c r="H56" s="79">
        <v>14.75</v>
      </c>
      <c r="I56" s="79">
        <v>19202504.36</v>
      </c>
      <c r="J56" s="79">
        <v>19202504.36</v>
      </c>
      <c r="K56" s="474">
        <v>0</v>
      </c>
      <c r="L56" s="80">
        <v>557550</v>
      </c>
    </row>
    <row r="57" spans="1:12" ht="24" customHeight="1">
      <c r="A57" s="247" t="s">
        <v>843</v>
      </c>
      <c r="B57" s="142" t="s">
        <v>954</v>
      </c>
      <c r="C57" s="143" t="s">
        <v>956</v>
      </c>
      <c r="D57" s="144" t="s">
        <v>703</v>
      </c>
      <c r="E57" s="92">
        <v>324000</v>
      </c>
      <c r="F57" s="92">
        <v>324000</v>
      </c>
      <c r="G57" s="79">
        <v>19.71</v>
      </c>
      <c r="H57" s="79">
        <v>19.71</v>
      </c>
      <c r="I57" s="79">
        <v>76609202.82</v>
      </c>
      <c r="J57" s="79">
        <v>76609202.82</v>
      </c>
      <c r="K57" s="474">
        <v>2554068</v>
      </c>
      <c r="L57" s="80">
        <v>1915551</v>
      </c>
    </row>
    <row r="58" spans="1:12" ht="24" customHeight="1">
      <c r="A58" s="247" t="s">
        <v>844</v>
      </c>
      <c r="B58" s="142" t="s">
        <v>955</v>
      </c>
      <c r="C58" s="143" t="s">
        <v>796</v>
      </c>
      <c r="D58" s="144" t="s">
        <v>678</v>
      </c>
      <c r="E58" s="92">
        <v>16500</v>
      </c>
      <c r="F58" s="92">
        <v>16500</v>
      </c>
      <c r="G58" s="79">
        <v>6</v>
      </c>
      <c r="H58" s="79">
        <v>6</v>
      </c>
      <c r="I58" s="154">
        <v>3000000</v>
      </c>
      <c r="J58" s="154">
        <v>3000000</v>
      </c>
      <c r="K58" s="475">
        <v>0</v>
      </c>
      <c r="L58" s="80">
        <v>59400</v>
      </c>
    </row>
    <row r="59" spans="1:13" ht="24" customHeight="1">
      <c r="A59" s="247" t="s">
        <v>845</v>
      </c>
      <c r="B59" s="142" t="s">
        <v>957</v>
      </c>
      <c r="C59" s="143" t="s">
        <v>958</v>
      </c>
      <c r="D59" s="144" t="s">
        <v>722</v>
      </c>
      <c r="E59" s="92">
        <v>40000</v>
      </c>
      <c r="F59" s="92">
        <v>40000</v>
      </c>
      <c r="G59" s="79">
        <v>10</v>
      </c>
      <c r="H59" s="79">
        <v>10</v>
      </c>
      <c r="I59" s="79">
        <v>4000000</v>
      </c>
      <c r="J59" s="79">
        <v>4000000</v>
      </c>
      <c r="K59" s="476">
        <v>2000000</v>
      </c>
      <c r="L59" s="80">
        <v>880000</v>
      </c>
      <c r="M59" s="143"/>
    </row>
    <row r="60" spans="1:13" ht="24" customHeight="1">
      <c r="A60" s="247" t="s">
        <v>846</v>
      </c>
      <c r="B60" s="142" t="s">
        <v>732</v>
      </c>
      <c r="C60" s="143" t="s">
        <v>534</v>
      </c>
      <c r="D60" s="144" t="s">
        <v>678</v>
      </c>
      <c r="E60" s="92">
        <v>3013000</v>
      </c>
      <c r="F60" s="92">
        <v>3013000</v>
      </c>
      <c r="G60" s="79">
        <v>0.37</v>
      </c>
      <c r="H60" s="79">
        <v>0.37</v>
      </c>
      <c r="I60" s="79">
        <v>11000000</v>
      </c>
      <c r="J60" s="79">
        <v>11000000</v>
      </c>
      <c r="K60" s="476">
        <v>0</v>
      </c>
      <c r="L60" s="439" t="s">
        <v>818</v>
      </c>
      <c r="M60" s="143"/>
    </row>
    <row r="61" spans="1:13" ht="24" customHeight="1">
      <c r="A61" s="247">
        <v>40</v>
      </c>
      <c r="B61" s="142" t="s">
        <v>959</v>
      </c>
      <c r="C61" s="143" t="s">
        <v>960</v>
      </c>
      <c r="D61" s="144" t="s">
        <v>688</v>
      </c>
      <c r="E61" s="92">
        <v>60000</v>
      </c>
      <c r="F61" s="92">
        <v>60000</v>
      </c>
      <c r="G61" s="79">
        <v>5</v>
      </c>
      <c r="H61" s="79">
        <v>5</v>
      </c>
      <c r="I61" s="79">
        <v>3000000</v>
      </c>
      <c r="J61" s="79">
        <v>3000000</v>
      </c>
      <c r="K61" s="474">
        <v>0</v>
      </c>
      <c r="L61" s="80" t="s">
        <v>818</v>
      </c>
      <c r="M61" s="152"/>
    </row>
    <row r="62" spans="1:13" ht="24" customHeight="1">
      <c r="A62" s="247">
        <v>41</v>
      </c>
      <c r="B62" s="142" t="s">
        <v>585</v>
      </c>
      <c r="C62" s="143" t="s">
        <v>961</v>
      </c>
      <c r="D62" s="144" t="s">
        <v>722</v>
      </c>
      <c r="E62" s="92">
        <v>100000</v>
      </c>
      <c r="F62" s="92">
        <v>100000</v>
      </c>
      <c r="G62" s="79">
        <v>12.8</v>
      </c>
      <c r="H62" s="79">
        <v>12.8</v>
      </c>
      <c r="I62" s="79">
        <v>14528000</v>
      </c>
      <c r="J62" s="79">
        <v>14528000</v>
      </c>
      <c r="K62" s="474">
        <v>768000</v>
      </c>
      <c r="L62" s="441">
        <v>640000</v>
      </c>
      <c r="M62" s="152"/>
    </row>
    <row r="63" spans="1:12" ht="24" customHeight="1">
      <c r="A63" s="247">
        <v>42</v>
      </c>
      <c r="B63" s="142" t="s">
        <v>962</v>
      </c>
      <c r="C63" s="143" t="s">
        <v>628</v>
      </c>
      <c r="D63" s="144" t="s">
        <v>342</v>
      </c>
      <c r="E63" s="92">
        <v>600000</v>
      </c>
      <c r="F63" s="92">
        <v>600000</v>
      </c>
      <c r="G63" s="79">
        <v>9</v>
      </c>
      <c r="H63" s="79">
        <v>9</v>
      </c>
      <c r="I63" s="79">
        <v>54937500</v>
      </c>
      <c r="J63" s="79">
        <v>54937500</v>
      </c>
      <c r="K63" s="474">
        <v>0</v>
      </c>
      <c r="L63" s="80" t="s">
        <v>818</v>
      </c>
    </row>
    <row r="64" spans="1:13" ht="24" customHeight="1">
      <c r="A64" s="247">
        <v>43</v>
      </c>
      <c r="B64" s="127" t="s">
        <v>545</v>
      </c>
      <c r="C64" s="143" t="s">
        <v>963</v>
      </c>
      <c r="D64" s="144" t="s">
        <v>678</v>
      </c>
      <c r="E64" s="92">
        <v>604500</v>
      </c>
      <c r="F64" s="92">
        <v>604500</v>
      </c>
      <c r="G64" s="79">
        <v>15.26</v>
      </c>
      <c r="H64" s="79">
        <v>15.26</v>
      </c>
      <c r="I64" s="79">
        <v>57918551</v>
      </c>
      <c r="J64" s="79">
        <v>57918551</v>
      </c>
      <c r="K64" s="474">
        <v>0</v>
      </c>
      <c r="L64" s="80" t="s">
        <v>818</v>
      </c>
      <c r="M64" s="152"/>
    </row>
    <row r="65" spans="1:13" ht="24" customHeight="1">
      <c r="A65" s="247">
        <v>44</v>
      </c>
      <c r="B65" s="142" t="s">
        <v>733</v>
      </c>
      <c r="C65" s="143" t="s">
        <v>797</v>
      </c>
      <c r="D65" s="144" t="s">
        <v>722</v>
      </c>
      <c r="E65" s="92">
        <v>200000</v>
      </c>
      <c r="F65" s="92">
        <v>200000</v>
      </c>
      <c r="G65" s="79">
        <v>6</v>
      </c>
      <c r="H65" s="79">
        <v>6</v>
      </c>
      <c r="I65" s="79">
        <v>10000000</v>
      </c>
      <c r="J65" s="79">
        <v>10000000</v>
      </c>
      <c r="K65" s="474">
        <v>0</v>
      </c>
      <c r="L65" s="80" t="s">
        <v>818</v>
      </c>
      <c r="M65" s="152"/>
    </row>
    <row r="66" spans="1:12" ht="24" customHeight="1">
      <c r="A66" s="247">
        <v>45</v>
      </c>
      <c r="B66" s="142" t="s">
        <v>964</v>
      </c>
      <c r="C66" s="143" t="s">
        <v>630</v>
      </c>
      <c r="D66" s="144" t="s">
        <v>703</v>
      </c>
      <c r="E66" s="92">
        <v>1300000</v>
      </c>
      <c r="F66" s="92">
        <v>950000</v>
      </c>
      <c r="G66" s="77">
        <v>3.73</v>
      </c>
      <c r="H66" s="79">
        <v>9.95</v>
      </c>
      <c r="I66" s="79">
        <v>47123280</v>
      </c>
      <c r="J66" s="79">
        <v>91845000</v>
      </c>
      <c r="K66" s="474">
        <v>0</v>
      </c>
      <c r="L66" s="80" t="s">
        <v>818</v>
      </c>
    </row>
    <row r="67" spans="1:12" ht="24" customHeight="1">
      <c r="A67" s="247">
        <v>46</v>
      </c>
      <c r="B67" s="142" t="s">
        <v>965</v>
      </c>
      <c r="C67" s="143" t="s">
        <v>966</v>
      </c>
      <c r="D67" s="144" t="s">
        <v>688</v>
      </c>
      <c r="E67" s="78">
        <v>12000</v>
      </c>
      <c r="F67" s="78">
        <v>12000</v>
      </c>
      <c r="G67" s="79">
        <v>4.75</v>
      </c>
      <c r="H67" s="79">
        <v>4.75</v>
      </c>
      <c r="I67" s="79">
        <v>570000</v>
      </c>
      <c r="J67" s="79">
        <v>570000</v>
      </c>
      <c r="K67" s="474">
        <v>0</v>
      </c>
      <c r="L67" s="80" t="s">
        <v>818</v>
      </c>
    </row>
    <row r="68" spans="1:12" ht="24" customHeight="1">
      <c r="A68" s="247">
        <v>47</v>
      </c>
      <c r="B68" s="142" t="s">
        <v>967</v>
      </c>
      <c r="C68" s="144" t="s">
        <v>648</v>
      </c>
      <c r="D68" s="144" t="s">
        <v>722</v>
      </c>
      <c r="E68" s="95">
        <v>260000</v>
      </c>
      <c r="F68" s="95">
        <v>260000</v>
      </c>
      <c r="G68" s="79">
        <v>10</v>
      </c>
      <c r="H68" s="79">
        <v>10</v>
      </c>
      <c r="I68" s="79">
        <v>26000000</v>
      </c>
      <c r="J68" s="79">
        <v>26000000</v>
      </c>
      <c r="K68" s="474">
        <v>2834000</v>
      </c>
      <c r="L68" s="80">
        <v>1820000</v>
      </c>
    </row>
    <row r="69" spans="1:12" ht="24" customHeight="1">
      <c r="A69" s="247">
        <v>48</v>
      </c>
      <c r="B69" s="142" t="s">
        <v>969</v>
      </c>
      <c r="C69" s="144" t="s">
        <v>677</v>
      </c>
      <c r="D69" s="144" t="s">
        <v>724</v>
      </c>
      <c r="E69" s="95">
        <v>25000</v>
      </c>
      <c r="F69" s="95">
        <v>25000</v>
      </c>
      <c r="G69" s="79">
        <v>12</v>
      </c>
      <c r="H69" s="79">
        <v>12</v>
      </c>
      <c r="I69" s="79">
        <v>3000000</v>
      </c>
      <c r="J69" s="79">
        <v>3000000</v>
      </c>
      <c r="K69" s="474">
        <v>240000</v>
      </c>
      <c r="L69" s="80">
        <v>300000</v>
      </c>
    </row>
    <row r="70" spans="1:12" ht="24" customHeight="1">
      <c r="A70" s="247">
        <v>49</v>
      </c>
      <c r="B70" s="142" t="s">
        <v>371</v>
      </c>
      <c r="C70" s="144" t="s">
        <v>533</v>
      </c>
      <c r="D70" s="144"/>
      <c r="E70" s="96"/>
      <c r="F70" s="96"/>
      <c r="G70" s="157"/>
      <c r="H70" s="157"/>
      <c r="I70" s="156"/>
      <c r="J70" s="156"/>
      <c r="K70" s="474"/>
      <c r="L70" s="80"/>
    </row>
    <row r="71" spans="1:12" ht="24" customHeight="1">
      <c r="A71" s="255"/>
      <c r="B71" s="142" t="s">
        <v>968</v>
      </c>
      <c r="C71" s="144" t="s">
        <v>643</v>
      </c>
      <c r="D71" s="144" t="s">
        <v>605</v>
      </c>
      <c r="E71" s="96">
        <v>80000</v>
      </c>
      <c r="F71" s="96">
        <v>80000</v>
      </c>
      <c r="G71" s="157">
        <v>16.33</v>
      </c>
      <c r="H71" s="157">
        <v>16.33</v>
      </c>
      <c r="I71" s="156">
        <v>13066600</v>
      </c>
      <c r="J71" s="156">
        <v>13066600</v>
      </c>
      <c r="K71" s="474">
        <v>0</v>
      </c>
      <c r="L71" s="80" t="s">
        <v>818</v>
      </c>
    </row>
    <row r="72" spans="1:12" ht="24" customHeight="1">
      <c r="A72" s="247">
        <v>50</v>
      </c>
      <c r="B72" s="142" t="s">
        <v>970</v>
      </c>
      <c r="C72" s="144" t="s">
        <v>803</v>
      </c>
      <c r="D72" s="144" t="s">
        <v>678</v>
      </c>
      <c r="E72" s="95">
        <v>1350000</v>
      </c>
      <c r="F72" s="95">
        <v>1350000</v>
      </c>
      <c r="G72" s="79">
        <v>6</v>
      </c>
      <c r="H72" s="79">
        <v>6</v>
      </c>
      <c r="I72" s="79">
        <v>81000000</v>
      </c>
      <c r="J72" s="79">
        <v>81000000</v>
      </c>
      <c r="K72" s="474">
        <v>0</v>
      </c>
      <c r="L72" s="80">
        <v>1671990.31</v>
      </c>
    </row>
    <row r="73" spans="1:12" ht="24" customHeight="1">
      <c r="A73" s="247">
        <v>51</v>
      </c>
      <c r="B73" s="142" t="s">
        <v>372</v>
      </c>
      <c r="C73" s="144" t="s">
        <v>971</v>
      </c>
      <c r="D73" s="144" t="s">
        <v>703</v>
      </c>
      <c r="E73" s="95">
        <v>70000</v>
      </c>
      <c r="F73" s="95">
        <v>70000</v>
      </c>
      <c r="G73" s="79">
        <v>15</v>
      </c>
      <c r="H73" s="79">
        <v>15</v>
      </c>
      <c r="I73" s="79">
        <v>10500000</v>
      </c>
      <c r="J73" s="79">
        <v>10500000</v>
      </c>
      <c r="K73" s="475">
        <v>1677900</v>
      </c>
      <c r="L73" s="80">
        <v>852600</v>
      </c>
    </row>
    <row r="74" spans="1:12" ht="24" customHeight="1">
      <c r="A74" s="247">
        <v>52</v>
      </c>
      <c r="B74" s="142" t="s">
        <v>972</v>
      </c>
      <c r="C74" s="144" t="s">
        <v>660</v>
      </c>
      <c r="D74" s="144" t="s">
        <v>725</v>
      </c>
      <c r="E74" s="95">
        <v>25000</v>
      </c>
      <c r="F74" s="95">
        <v>25000</v>
      </c>
      <c r="G74" s="79">
        <v>8</v>
      </c>
      <c r="H74" s="79">
        <v>8</v>
      </c>
      <c r="I74" s="79">
        <v>2000000</v>
      </c>
      <c r="J74" s="79">
        <v>2000000</v>
      </c>
      <c r="K74" s="473">
        <v>0</v>
      </c>
      <c r="L74" s="94" t="s">
        <v>818</v>
      </c>
    </row>
    <row r="75" spans="1:12" ht="24" customHeight="1">
      <c r="A75" s="247">
        <v>53</v>
      </c>
      <c r="B75" s="142" t="s">
        <v>571</v>
      </c>
      <c r="C75" s="144" t="s">
        <v>547</v>
      </c>
      <c r="D75" s="144" t="s">
        <v>688</v>
      </c>
      <c r="E75" s="95">
        <v>50000</v>
      </c>
      <c r="F75" s="95">
        <v>50000</v>
      </c>
      <c r="G75" s="79">
        <v>19.5</v>
      </c>
      <c r="H75" s="79">
        <v>19.5</v>
      </c>
      <c r="I75" s="79">
        <v>9750000</v>
      </c>
      <c r="J75" s="79">
        <v>9750000</v>
      </c>
      <c r="K75" s="473">
        <v>0</v>
      </c>
      <c r="L75" s="94" t="s">
        <v>818</v>
      </c>
    </row>
    <row r="76" spans="1:12" ht="24" customHeight="1">
      <c r="A76" s="247">
        <v>54</v>
      </c>
      <c r="B76" s="142" t="s">
        <v>973</v>
      </c>
      <c r="C76" s="144" t="s">
        <v>847</v>
      </c>
      <c r="D76" s="144" t="s">
        <v>726</v>
      </c>
      <c r="E76" s="95">
        <v>47000</v>
      </c>
      <c r="F76" s="95">
        <v>47000</v>
      </c>
      <c r="G76" s="79">
        <v>10.64</v>
      </c>
      <c r="H76" s="79">
        <v>10.64</v>
      </c>
      <c r="I76" s="79">
        <v>5000000</v>
      </c>
      <c r="J76" s="79">
        <v>5000000</v>
      </c>
      <c r="K76" s="473">
        <v>0</v>
      </c>
      <c r="L76" s="94" t="s">
        <v>818</v>
      </c>
    </row>
    <row r="77" spans="1:12" ht="24" customHeight="1">
      <c r="A77" s="247">
        <v>55</v>
      </c>
      <c r="B77" s="127" t="s">
        <v>974</v>
      </c>
      <c r="C77" s="144" t="s">
        <v>975</v>
      </c>
      <c r="D77" s="144" t="s">
        <v>703</v>
      </c>
      <c r="E77" s="95">
        <v>90000</v>
      </c>
      <c r="F77" s="95">
        <v>90000</v>
      </c>
      <c r="G77" s="79">
        <v>8.33</v>
      </c>
      <c r="H77" s="79">
        <v>8.33</v>
      </c>
      <c r="I77" s="79">
        <v>7500000</v>
      </c>
      <c r="J77" s="79">
        <v>7500000</v>
      </c>
      <c r="K77" s="473">
        <v>0</v>
      </c>
      <c r="L77" s="94" t="s">
        <v>818</v>
      </c>
    </row>
    <row r="78" spans="1:12" ht="24" customHeight="1">
      <c r="A78" s="247">
        <v>56</v>
      </c>
      <c r="B78" s="127" t="s">
        <v>565</v>
      </c>
      <c r="C78" s="144" t="s">
        <v>714</v>
      </c>
      <c r="D78" s="144" t="s">
        <v>722</v>
      </c>
      <c r="E78" s="95">
        <v>100000</v>
      </c>
      <c r="F78" s="95">
        <v>100000</v>
      </c>
      <c r="G78" s="79">
        <v>10</v>
      </c>
      <c r="H78" s="79">
        <v>10</v>
      </c>
      <c r="I78" s="79">
        <v>10000000</v>
      </c>
      <c r="J78" s="79">
        <v>10000000</v>
      </c>
      <c r="K78" s="473">
        <v>0</v>
      </c>
      <c r="L78" s="94" t="s">
        <v>818</v>
      </c>
    </row>
    <row r="79" spans="1:12" ht="24" customHeight="1">
      <c r="A79" s="247">
        <v>57</v>
      </c>
      <c r="B79" s="127" t="s">
        <v>692</v>
      </c>
      <c r="C79" s="144" t="s">
        <v>607</v>
      </c>
      <c r="D79" s="144" t="s">
        <v>703</v>
      </c>
      <c r="E79" s="95">
        <v>452729</v>
      </c>
      <c r="F79" s="95">
        <v>181832</v>
      </c>
      <c r="G79" s="79">
        <v>16.46</v>
      </c>
      <c r="H79" s="79">
        <v>15.18</v>
      </c>
      <c r="I79" s="79">
        <v>110768762.91</v>
      </c>
      <c r="J79" s="79">
        <v>63853562.91</v>
      </c>
      <c r="K79" s="478">
        <v>0</v>
      </c>
      <c r="L79" s="89">
        <v>827916</v>
      </c>
    </row>
    <row r="80" spans="1:12" ht="24" customHeight="1">
      <c r="A80" s="247">
        <v>58</v>
      </c>
      <c r="B80" s="127" t="s">
        <v>618</v>
      </c>
      <c r="C80" s="158" t="s">
        <v>251</v>
      </c>
      <c r="D80" s="144" t="s">
        <v>343</v>
      </c>
      <c r="E80" s="159">
        <v>40000</v>
      </c>
      <c r="F80" s="159">
        <v>40000</v>
      </c>
      <c r="G80" s="79">
        <v>18</v>
      </c>
      <c r="H80" s="79">
        <v>18</v>
      </c>
      <c r="I80" s="160">
        <v>7200000</v>
      </c>
      <c r="J80" s="160">
        <v>7200000</v>
      </c>
      <c r="K80" s="479">
        <v>0</v>
      </c>
      <c r="L80" s="170" t="s">
        <v>818</v>
      </c>
    </row>
    <row r="81" spans="1:12" ht="24" customHeight="1">
      <c r="A81" s="247">
        <v>59</v>
      </c>
      <c r="B81" s="161" t="s">
        <v>304</v>
      </c>
      <c r="C81" s="85" t="s">
        <v>252</v>
      </c>
      <c r="D81" s="93" t="s">
        <v>688</v>
      </c>
      <c r="E81" s="95">
        <v>125000</v>
      </c>
      <c r="F81" s="95">
        <v>125000</v>
      </c>
      <c r="G81" s="79">
        <v>19.5</v>
      </c>
      <c r="H81" s="79">
        <v>19.5</v>
      </c>
      <c r="I81" s="79">
        <v>9375000</v>
      </c>
      <c r="J81" s="79">
        <v>24375000</v>
      </c>
      <c r="K81" s="479">
        <v>0</v>
      </c>
      <c r="L81" s="170" t="s">
        <v>818</v>
      </c>
    </row>
    <row r="82" spans="1:12" ht="24" customHeight="1">
      <c r="A82" s="247">
        <v>60</v>
      </c>
      <c r="B82" s="161" t="s">
        <v>765</v>
      </c>
      <c r="C82" s="85" t="s">
        <v>612</v>
      </c>
      <c r="D82" s="93" t="s">
        <v>703</v>
      </c>
      <c r="E82" s="95">
        <v>30000</v>
      </c>
      <c r="F82" s="95">
        <v>30000</v>
      </c>
      <c r="G82" s="79">
        <v>15</v>
      </c>
      <c r="H82" s="79">
        <v>15</v>
      </c>
      <c r="I82" s="79">
        <v>4500000</v>
      </c>
      <c r="J82" s="79">
        <v>4500000</v>
      </c>
      <c r="K82" s="479">
        <v>0</v>
      </c>
      <c r="L82" s="170" t="s">
        <v>818</v>
      </c>
    </row>
    <row r="83" spans="1:12" ht="24" customHeight="1">
      <c r="A83" s="247">
        <v>61</v>
      </c>
      <c r="B83" s="161" t="s">
        <v>747</v>
      </c>
      <c r="C83" s="85" t="s">
        <v>305</v>
      </c>
      <c r="D83" s="93" t="s">
        <v>722</v>
      </c>
      <c r="E83" s="95">
        <v>300000</v>
      </c>
      <c r="F83" s="95">
        <v>300000</v>
      </c>
      <c r="G83" s="79">
        <v>19.33</v>
      </c>
      <c r="H83" s="79">
        <v>19.33</v>
      </c>
      <c r="I83" s="79">
        <v>58000000</v>
      </c>
      <c r="J83" s="79">
        <v>58000000</v>
      </c>
      <c r="K83" s="479">
        <v>0</v>
      </c>
      <c r="L83" s="170" t="s">
        <v>818</v>
      </c>
    </row>
    <row r="84" spans="1:12" ht="24" customHeight="1">
      <c r="A84" s="247">
        <v>62</v>
      </c>
      <c r="B84" s="162" t="s">
        <v>851</v>
      </c>
      <c r="C84" s="97" t="s">
        <v>766</v>
      </c>
      <c r="D84" s="93" t="s">
        <v>726</v>
      </c>
      <c r="E84" s="95">
        <v>30000</v>
      </c>
      <c r="F84" s="95">
        <v>30000</v>
      </c>
      <c r="G84" s="79">
        <v>15</v>
      </c>
      <c r="H84" s="79">
        <v>15</v>
      </c>
      <c r="I84" s="79">
        <v>4500000</v>
      </c>
      <c r="J84" s="79">
        <v>4500000</v>
      </c>
      <c r="K84" s="479">
        <v>0</v>
      </c>
      <c r="L84" s="170" t="s">
        <v>818</v>
      </c>
    </row>
    <row r="85" spans="1:12" ht="24" customHeight="1">
      <c r="A85" s="247">
        <v>63</v>
      </c>
      <c r="B85" s="162" t="s">
        <v>748</v>
      </c>
      <c r="C85" s="97" t="s">
        <v>767</v>
      </c>
      <c r="D85" s="93" t="s">
        <v>703</v>
      </c>
      <c r="E85" s="95">
        <v>28000</v>
      </c>
      <c r="F85" s="95">
        <v>28000</v>
      </c>
      <c r="G85" s="81">
        <v>9</v>
      </c>
      <c r="H85" s="81">
        <v>9</v>
      </c>
      <c r="I85" s="426">
        <v>2521000</v>
      </c>
      <c r="J85" s="426">
        <v>2521000</v>
      </c>
      <c r="K85" s="480">
        <v>378150</v>
      </c>
      <c r="L85" s="426">
        <v>378150</v>
      </c>
    </row>
    <row r="86" spans="1:12" ht="24" customHeight="1">
      <c r="A86" s="247">
        <v>64</v>
      </c>
      <c r="B86" s="162" t="s">
        <v>306</v>
      </c>
      <c r="C86" s="97" t="s">
        <v>768</v>
      </c>
      <c r="D86" s="93" t="s">
        <v>724</v>
      </c>
      <c r="E86" s="95">
        <v>50000</v>
      </c>
      <c r="F86" s="95">
        <v>50000</v>
      </c>
      <c r="G86" s="79">
        <v>14</v>
      </c>
      <c r="H86" s="79">
        <v>14</v>
      </c>
      <c r="I86" s="79">
        <v>7000000</v>
      </c>
      <c r="J86" s="79">
        <v>7000000</v>
      </c>
      <c r="K86" s="478">
        <v>1750000</v>
      </c>
      <c r="L86" s="89">
        <v>1540000</v>
      </c>
    </row>
    <row r="87" spans="1:12" ht="24" customHeight="1">
      <c r="A87" s="247">
        <v>65</v>
      </c>
      <c r="B87" s="162" t="s">
        <v>307</v>
      </c>
      <c r="C87" s="97" t="s">
        <v>308</v>
      </c>
      <c r="D87" s="93" t="s">
        <v>688</v>
      </c>
      <c r="E87" s="775">
        <v>180000</v>
      </c>
      <c r="F87" s="775">
        <v>180000</v>
      </c>
      <c r="G87" s="79">
        <v>12.5</v>
      </c>
      <c r="H87" s="79">
        <v>12.5</v>
      </c>
      <c r="I87" s="79">
        <v>22500000</v>
      </c>
      <c r="J87" s="79">
        <v>22500000</v>
      </c>
      <c r="K87" s="481">
        <v>0</v>
      </c>
      <c r="L87" s="170" t="s">
        <v>818</v>
      </c>
    </row>
    <row r="88" spans="1:12" ht="24" customHeight="1">
      <c r="A88" s="247">
        <v>66</v>
      </c>
      <c r="B88" s="162" t="s">
        <v>749</v>
      </c>
      <c r="C88" s="97" t="s">
        <v>769</v>
      </c>
      <c r="D88" s="93" t="s">
        <v>703</v>
      </c>
      <c r="E88" s="775">
        <v>180000</v>
      </c>
      <c r="F88" s="775">
        <v>180000</v>
      </c>
      <c r="G88" s="79">
        <v>11</v>
      </c>
      <c r="H88" s="79">
        <v>11</v>
      </c>
      <c r="I88" s="79">
        <v>19800000</v>
      </c>
      <c r="J88" s="79">
        <v>19800000</v>
      </c>
      <c r="K88" s="481">
        <v>0</v>
      </c>
      <c r="L88" s="442" t="s">
        <v>818</v>
      </c>
    </row>
    <row r="89" spans="1:12" ht="24" customHeight="1">
      <c r="A89" s="247">
        <v>67</v>
      </c>
      <c r="B89" s="162" t="s">
        <v>309</v>
      </c>
      <c r="C89" s="97" t="s">
        <v>764</v>
      </c>
      <c r="D89" s="93" t="s">
        <v>722</v>
      </c>
      <c r="E89" s="775">
        <v>50000</v>
      </c>
      <c r="F89" s="775">
        <v>50000</v>
      </c>
      <c r="G89" s="79">
        <v>10</v>
      </c>
      <c r="H89" s="79">
        <v>10</v>
      </c>
      <c r="I89" s="79">
        <v>5150406.14</v>
      </c>
      <c r="J89" s="79">
        <v>5150406.14</v>
      </c>
      <c r="K89" s="443">
        <v>500000</v>
      </c>
      <c r="L89" s="89">
        <v>500000</v>
      </c>
    </row>
    <row r="90" spans="1:12" ht="24" customHeight="1">
      <c r="A90" s="247">
        <v>68</v>
      </c>
      <c r="B90" s="162" t="s">
        <v>750</v>
      </c>
      <c r="C90" s="97" t="s">
        <v>645</v>
      </c>
      <c r="D90" s="93" t="s">
        <v>770</v>
      </c>
      <c r="E90" s="775">
        <v>30000</v>
      </c>
      <c r="F90" s="775">
        <v>30000</v>
      </c>
      <c r="G90" s="79">
        <v>1.67</v>
      </c>
      <c r="H90" s="79">
        <v>1.67</v>
      </c>
      <c r="I90" s="79">
        <v>500000</v>
      </c>
      <c r="J90" s="79">
        <v>500000</v>
      </c>
      <c r="K90" s="442">
        <v>0</v>
      </c>
      <c r="L90" s="442" t="s">
        <v>818</v>
      </c>
    </row>
    <row r="91" spans="1:12" ht="24" customHeight="1">
      <c r="A91" s="247">
        <v>69</v>
      </c>
      <c r="B91" s="162" t="s">
        <v>751</v>
      </c>
      <c r="C91" s="97" t="s">
        <v>677</v>
      </c>
      <c r="D91" s="93" t="s">
        <v>722</v>
      </c>
      <c r="E91" s="775">
        <v>30000</v>
      </c>
      <c r="F91" s="775">
        <v>30000</v>
      </c>
      <c r="G91" s="79">
        <v>10</v>
      </c>
      <c r="H91" s="79">
        <v>10</v>
      </c>
      <c r="I91" s="79">
        <v>3000000</v>
      </c>
      <c r="J91" s="79">
        <v>3000000</v>
      </c>
      <c r="K91" s="441">
        <v>120000</v>
      </c>
      <c r="L91" s="441">
        <v>180000</v>
      </c>
    </row>
    <row r="92" spans="1:12" ht="24" customHeight="1">
      <c r="A92" s="247">
        <v>70</v>
      </c>
      <c r="B92" s="162" t="s">
        <v>752</v>
      </c>
      <c r="C92" s="97" t="s">
        <v>646</v>
      </c>
      <c r="D92" s="93" t="s">
        <v>605</v>
      </c>
      <c r="E92" s="775">
        <v>18125</v>
      </c>
      <c r="F92" s="775">
        <v>18125</v>
      </c>
      <c r="G92" s="79">
        <v>9</v>
      </c>
      <c r="H92" s="79">
        <v>9</v>
      </c>
      <c r="I92" s="79">
        <v>13050000</v>
      </c>
      <c r="J92" s="79">
        <v>13050000</v>
      </c>
      <c r="K92" s="442">
        <v>0</v>
      </c>
      <c r="L92" s="442" t="s">
        <v>818</v>
      </c>
    </row>
    <row r="93" spans="1:12" ht="24" customHeight="1">
      <c r="A93" s="247">
        <v>71</v>
      </c>
      <c r="B93" s="162" t="s">
        <v>604</v>
      </c>
      <c r="C93" s="97" t="s">
        <v>647</v>
      </c>
      <c r="D93" s="93" t="s">
        <v>722</v>
      </c>
      <c r="E93" s="775">
        <v>20000</v>
      </c>
      <c r="F93" s="775">
        <v>20000</v>
      </c>
      <c r="G93" s="79">
        <v>3.38</v>
      </c>
      <c r="H93" s="79">
        <v>3.38</v>
      </c>
      <c r="I93" s="79">
        <v>2700000</v>
      </c>
      <c r="J93" s="79">
        <v>2700000</v>
      </c>
      <c r="K93" s="443">
        <v>111375</v>
      </c>
      <c r="L93" s="89">
        <v>40500</v>
      </c>
    </row>
    <row r="94" spans="1:12" s="155" customFormat="1" ht="24" customHeight="1">
      <c r="A94" s="247">
        <v>72</v>
      </c>
      <c r="B94" s="162" t="s">
        <v>310</v>
      </c>
      <c r="C94" s="93" t="s">
        <v>771</v>
      </c>
      <c r="D94" s="93" t="s">
        <v>724</v>
      </c>
      <c r="E94" s="775">
        <v>120000</v>
      </c>
      <c r="F94" s="775">
        <v>120000</v>
      </c>
      <c r="G94" s="79">
        <v>15.6</v>
      </c>
      <c r="H94" s="79">
        <v>15.6</v>
      </c>
      <c r="I94" s="79">
        <v>18720000</v>
      </c>
      <c r="J94" s="79">
        <v>18720000</v>
      </c>
      <c r="K94" s="481">
        <v>3744000</v>
      </c>
      <c r="L94" s="89">
        <v>1872000</v>
      </c>
    </row>
    <row r="95" spans="1:12" ht="24" customHeight="1">
      <c r="A95" s="247">
        <v>73</v>
      </c>
      <c r="B95" s="162" t="s">
        <v>753</v>
      </c>
      <c r="C95" s="97" t="s">
        <v>699</v>
      </c>
      <c r="D95" s="93" t="s">
        <v>605</v>
      </c>
      <c r="E95" s="775">
        <v>350000</v>
      </c>
      <c r="F95" s="775">
        <v>350000</v>
      </c>
      <c r="G95" s="79">
        <v>9.24</v>
      </c>
      <c r="H95" s="79">
        <v>9.24</v>
      </c>
      <c r="I95" s="79">
        <v>39574300</v>
      </c>
      <c r="J95" s="79">
        <v>39574300</v>
      </c>
      <c r="K95" s="481">
        <v>1617845</v>
      </c>
      <c r="L95" s="170">
        <v>1582250</v>
      </c>
    </row>
    <row r="96" spans="1:12" ht="24" customHeight="1">
      <c r="A96" s="247"/>
      <c r="B96" s="162"/>
      <c r="C96" s="97"/>
      <c r="D96" s="93"/>
      <c r="E96" s="95"/>
      <c r="F96" s="95"/>
      <c r="G96" s="79"/>
      <c r="H96" s="79"/>
      <c r="I96" s="79"/>
      <c r="J96" s="79"/>
      <c r="K96" s="481"/>
      <c r="L96" s="170"/>
    </row>
    <row r="97" spans="1:12" ht="24" customHeight="1">
      <c r="A97" s="248" t="s">
        <v>575</v>
      </c>
      <c r="B97" s="125"/>
      <c r="C97" s="125"/>
      <c r="D97" s="125"/>
      <c r="E97" s="125"/>
      <c r="F97" s="125"/>
      <c r="G97" s="125"/>
      <c r="H97" s="125"/>
      <c r="I97" s="125"/>
      <c r="J97" s="125"/>
      <c r="K97" s="125"/>
      <c r="L97" s="125"/>
    </row>
    <row r="98" spans="1:12" ht="24" customHeight="1">
      <c r="A98" s="255"/>
      <c r="B98" s="148"/>
      <c r="I98" s="91"/>
      <c r="J98" s="91"/>
      <c r="K98" s="91"/>
      <c r="L98" s="91"/>
    </row>
    <row r="99" spans="1:12" s="134" customFormat="1" ht="24" customHeight="1">
      <c r="A99" s="251" t="s">
        <v>3</v>
      </c>
      <c r="B99" s="127"/>
      <c r="C99" s="144"/>
      <c r="D99" s="144"/>
      <c r="E99" s="144"/>
      <c r="F99" s="144"/>
      <c r="G99" s="150"/>
      <c r="H99" s="150"/>
      <c r="I99" s="91"/>
      <c r="J99" s="91"/>
      <c r="K99" s="91"/>
      <c r="L99" s="91"/>
    </row>
    <row r="100" spans="1:12" s="134" customFormat="1" ht="24" customHeight="1">
      <c r="A100" s="252" t="s">
        <v>670</v>
      </c>
      <c r="B100" s="131" t="s">
        <v>589</v>
      </c>
      <c r="C100" s="35" t="s">
        <v>609</v>
      </c>
      <c r="D100" s="35" t="s">
        <v>669</v>
      </c>
      <c r="E100" s="132" t="s">
        <v>553</v>
      </c>
      <c r="F100" s="132"/>
      <c r="G100" s="132" t="s">
        <v>554</v>
      </c>
      <c r="H100" s="132"/>
      <c r="I100" s="132" t="s">
        <v>672</v>
      </c>
      <c r="J100" s="132"/>
      <c r="K100" s="132" t="s">
        <v>673</v>
      </c>
      <c r="L100" s="132"/>
    </row>
    <row r="101" spans="1:12" s="134" customFormat="1" ht="24" customHeight="1">
      <c r="A101" s="253" t="s">
        <v>619</v>
      </c>
      <c r="B101" s="136"/>
      <c r="C101" s="137" t="s">
        <v>610</v>
      </c>
      <c r="D101" s="137"/>
      <c r="E101" s="138" t="s">
        <v>675</v>
      </c>
      <c r="F101" s="138"/>
      <c r="G101" s="138" t="s">
        <v>794</v>
      </c>
      <c r="H101" s="138"/>
      <c r="I101" s="139" t="s">
        <v>674</v>
      </c>
      <c r="J101" s="139"/>
      <c r="K101" s="139" t="s">
        <v>674</v>
      </c>
      <c r="L101" s="139"/>
    </row>
    <row r="102" spans="1:12" s="134" customFormat="1" ht="24" customHeight="1">
      <c r="A102" s="253"/>
      <c r="B102" s="136"/>
      <c r="C102" s="137"/>
      <c r="D102" s="137"/>
      <c r="E102" s="356" t="s">
        <v>27</v>
      </c>
      <c r="F102" s="356" t="s">
        <v>570</v>
      </c>
      <c r="G102" s="356" t="s">
        <v>27</v>
      </c>
      <c r="H102" s="356" t="s">
        <v>570</v>
      </c>
      <c r="I102" s="356" t="s">
        <v>27</v>
      </c>
      <c r="J102" s="356" t="s">
        <v>570</v>
      </c>
      <c r="K102" s="356" t="s">
        <v>27</v>
      </c>
      <c r="L102" s="356" t="s">
        <v>570</v>
      </c>
    </row>
    <row r="103" spans="1:12" ht="24" customHeight="1">
      <c r="A103" s="254"/>
      <c r="B103" s="20"/>
      <c r="C103" s="4"/>
      <c r="D103" s="5"/>
      <c r="E103" s="37">
        <v>2013</v>
      </c>
      <c r="F103" s="37">
        <v>2012</v>
      </c>
      <c r="G103" s="37">
        <v>2013</v>
      </c>
      <c r="H103" s="37">
        <v>2012</v>
      </c>
      <c r="I103" s="37" t="s">
        <v>383</v>
      </c>
      <c r="J103" s="37" t="s">
        <v>344</v>
      </c>
      <c r="K103" s="37" t="s">
        <v>383</v>
      </c>
      <c r="L103" s="37" t="s">
        <v>344</v>
      </c>
    </row>
    <row r="104" spans="1:12" ht="24" customHeight="1">
      <c r="A104" s="256">
        <v>74</v>
      </c>
      <c r="B104" s="162" t="s">
        <v>311</v>
      </c>
      <c r="C104" s="97" t="s">
        <v>772</v>
      </c>
      <c r="D104" s="93" t="s">
        <v>724</v>
      </c>
      <c r="E104" s="775">
        <v>100000</v>
      </c>
      <c r="F104" s="775">
        <v>100000</v>
      </c>
      <c r="G104" s="79">
        <v>12</v>
      </c>
      <c r="H104" s="79">
        <v>12</v>
      </c>
      <c r="I104" s="79">
        <v>12000000</v>
      </c>
      <c r="J104" s="79">
        <v>11999900</v>
      </c>
      <c r="K104" s="482">
        <v>4799960</v>
      </c>
      <c r="L104" s="89">
        <v>1199990</v>
      </c>
    </row>
    <row r="105" spans="1:12" ht="24" customHeight="1">
      <c r="A105" s="256">
        <v>75</v>
      </c>
      <c r="B105" s="162" t="s">
        <v>773</v>
      </c>
      <c r="C105" s="97" t="s">
        <v>312</v>
      </c>
      <c r="D105" s="93" t="s">
        <v>726</v>
      </c>
      <c r="E105" s="775">
        <v>20000</v>
      </c>
      <c r="F105" s="775">
        <v>20000</v>
      </c>
      <c r="G105" s="79">
        <v>5.42</v>
      </c>
      <c r="H105" s="79">
        <v>5.42</v>
      </c>
      <c r="I105" s="79">
        <v>270800</v>
      </c>
      <c r="J105" s="79">
        <v>1083200</v>
      </c>
      <c r="K105" s="481">
        <v>0</v>
      </c>
      <c r="L105" s="89">
        <v>216640</v>
      </c>
    </row>
    <row r="106" spans="1:12" ht="24" customHeight="1">
      <c r="A106" s="256">
        <v>76</v>
      </c>
      <c r="B106" s="162" t="s">
        <v>425</v>
      </c>
      <c r="C106" s="97" t="s">
        <v>313</v>
      </c>
      <c r="D106" s="93" t="s">
        <v>722</v>
      </c>
      <c r="E106" s="775">
        <v>40000</v>
      </c>
      <c r="F106" s="775">
        <v>40000</v>
      </c>
      <c r="G106" s="79">
        <v>19</v>
      </c>
      <c r="H106" s="79">
        <v>19</v>
      </c>
      <c r="I106" s="79">
        <v>7600000</v>
      </c>
      <c r="J106" s="79">
        <v>7600000</v>
      </c>
      <c r="K106" s="443">
        <v>1064000</v>
      </c>
      <c r="L106" s="89">
        <v>760000</v>
      </c>
    </row>
    <row r="107" spans="1:12" ht="24" customHeight="1">
      <c r="A107" s="256">
        <v>77</v>
      </c>
      <c r="B107" s="162" t="s">
        <v>488</v>
      </c>
      <c r="C107" s="85" t="s">
        <v>617</v>
      </c>
      <c r="D107" s="93" t="s">
        <v>722</v>
      </c>
      <c r="E107" s="775">
        <v>30000</v>
      </c>
      <c r="F107" s="775">
        <v>30000</v>
      </c>
      <c r="G107" s="79">
        <v>12</v>
      </c>
      <c r="H107" s="79">
        <v>12</v>
      </c>
      <c r="I107" s="79">
        <v>3600000</v>
      </c>
      <c r="J107" s="79">
        <v>3600000</v>
      </c>
      <c r="K107" s="443">
        <v>900000</v>
      </c>
      <c r="L107" s="89">
        <v>720000</v>
      </c>
    </row>
    <row r="108" spans="1:12" ht="24" customHeight="1">
      <c r="A108" s="256">
        <v>78</v>
      </c>
      <c r="B108" s="162" t="s">
        <v>756</v>
      </c>
      <c r="C108" s="85" t="s">
        <v>774</v>
      </c>
      <c r="D108" s="93" t="s">
        <v>703</v>
      </c>
      <c r="E108" s="775">
        <v>145000</v>
      </c>
      <c r="F108" s="775">
        <v>145000</v>
      </c>
      <c r="G108" s="79">
        <v>10.52</v>
      </c>
      <c r="H108" s="79">
        <v>10.52</v>
      </c>
      <c r="I108" s="79">
        <v>15250000</v>
      </c>
      <c r="J108" s="79">
        <v>15250000</v>
      </c>
      <c r="K108" s="481">
        <v>0</v>
      </c>
      <c r="L108" s="89" t="s">
        <v>818</v>
      </c>
    </row>
    <row r="109" spans="1:12" ht="24" customHeight="1">
      <c r="A109" s="256">
        <v>79</v>
      </c>
      <c r="B109" s="162" t="s">
        <v>314</v>
      </c>
      <c r="C109" s="85" t="s">
        <v>775</v>
      </c>
      <c r="D109" s="93" t="s">
        <v>703</v>
      </c>
      <c r="E109" s="775">
        <v>15000</v>
      </c>
      <c r="F109" s="775">
        <v>15000</v>
      </c>
      <c r="G109" s="79">
        <v>10</v>
      </c>
      <c r="H109" s="79">
        <v>10</v>
      </c>
      <c r="I109" s="79">
        <v>1500000</v>
      </c>
      <c r="J109" s="79">
        <v>1500000</v>
      </c>
      <c r="K109" s="481">
        <v>0</v>
      </c>
      <c r="L109" s="89" t="s">
        <v>818</v>
      </c>
    </row>
    <row r="110" spans="1:12" ht="24" customHeight="1">
      <c r="A110" s="256">
        <v>80</v>
      </c>
      <c r="B110" s="162" t="s">
        <v>315</v>
      </c>
      <c r="C110" s="85" t="s">
        <v>316</v>
      </c>
      <c r="D110" s="93" t="s">
        <v>688</v>
      </c>
      <c r="E110" s="775">
        <v>2000</v>
      </c>
      <c r="F110" s="775">
        <v>2000</v>
      </c>
      <c r="G110" s="81">
        <v>15</v>
      </c>
      <c r="H110" s="81">
        <v>15</v>
      </c>
      <c r="I110" s="426">
        <v>300000</v>
      </c>
      <c r="J110" s="426">
        <v>300000</v>
      </c>
      <c r="K110" s="426">
        <v>0</v>
      </c>
      <c r="L110" s="426" t="s">
        <v>818</v>
      </c>
    </row>
    <row r="111" spans="1:12" ht="24" customHeight="1">
      <c r="A111" s="256">
        <v>81</v>
      </c>
      <c r="B111" s="162" t="s">
        <v>317</v>
      </c>
      <c r="C111" s="85" t="s">
        <v>318</v>
      </c>
      <c r="D111" s="93" t="s">
        <v>703</v>
      </c>
      <c r="E111" s="775">
        <v>30000</v>
      </c>
      <c r="F111" s="775">
        <v>30000</v>
      </c>
      <c r="G111" s="79">
        <v>6.67</v>
      </c>
      <c r="H111" s="79">
        <v>6.67</v>
      </c>
      <c r="I111" s="79">
        <v>2000000</v>
      </c>
      <c r="J111" s="79">
        <v>2000000</v>
      </c>
      <c r="K111" s="443">
        <v>400000</v>
      </c>
      <c r="L111" s="89">
        <v>300000</v>
      </c>
    </row>
    <row r="112" spans="1:12" ht="24" customHeight="1">
      <c r="A112" s="256">
        <v>82</v>
      </c>
      <c r="B112" s="162" t="s">
        <v>319</v>
      </c>
      <c r="C112" s="85" t="s">
        <v>650</v>
      </c>
      <c r="D112" s="93" t="s">
        <v>776</v>
      </c>
      <c r="E112" s="775">
        <v>5000</v>
      </c>
      <c r="F112" s="775">
        <v>5000</v>
      </c>
      <c r="G112" s="79">
        <v>19.99</v>
      </c>
      <c r="H112" s="79">
        <v>19.99</v>
      </c>
      <c r="I112" s="79">
        <v>999500</v>
      </c>
      <c r="J112" s="79">
        <v>999500</v>
      </c>
      <c r="K112" s="443">
        <v>1599200</v>
      </c>
      <c r="L112" s="89">
        <v>799600</v>
      </c>
    </row>
    <row r="113" spans="1:12" ht="24" customHeight="1">
      <c r="A113" s="256">
        <v>83</v>
      </c>
      <c r="B113" s="162" t="s">
        <v>320</v>
      </c>
      <c r="C113" s="85" t="s">
        <v>321</v>
      </c>
      <c r="D113" s="93" t="s">
        <v>725</v>
      </c>
      <c r="E113" s="775">
        <v>350000</v>
      </c>
      <c r="F113" s="775">
        <v>350000</v>
      </c>
      <c r="G113" s="79">
        <v>2</v>
      </c>
      <c r="H113" s="79">
        <v>2</v>
      </c>
      <c r="I113" s="79">
        <v>7000000</v>
      </c>
      <c r="J113" s="79">
        <v>7000000</v>
      </c>
      <c r="K113" s="443">
        <v>1001000</v>
      </c>
      <c r="L113" s="89">
        <v>1225000</v>
      </c>
    </row>
    <row r="114" spans="1:12" ht="24" customHeight="1">
      <c r="A114" s="256">
        <v>84</v>
      </c>
      <c r="B114" s="162" t="s">
        <v>323</v>
      </c>
      <c r="C114" s="85" t="s">
        <v>322</v>
      </c>
      <c r="D114" s="93" t="s">
        <v>725</v>
      </c>
      <c r="E114" s="775">
        <v>50000</v>
      </c>
      <c r="F114" s="775">
        <v>50000</v>
      </c>
      <c r="G114" s="79">
        <v>2</v>
      </c>
      <c r="H114" s="79">
        <v>2</v>
      </c>
      <c r="I114" s="79">
        <v>1000000</v>
      </c>
      <c r="J114" s="79">
        <v>1000000</v>
      </c>
      <c r="K114" s="443">
        <v>3000000</v>
      </c>
      <c r="L114" s="357">
        <v>1250000</v>
      </c>
    </row>
    <row r="115" spans="1:12" ht="24" customHeight="1">
      <c r="A115" s="256">
        <v>85</v>
      </c>
      <c r="B115" s="162" t="s">
        <v>777</v>
      </c>
      <c r="C115" s="97" t="s">
        <v>714</v>
      </c>
      <c r="D115" s="93" t="s">
        <v>722</v>
      </c>
      <c r="E115" s="775">
        <v>55000</v>
      </c>
      <c r="F115" s="775">
        <v>55000</v>
      </c>
      <c r="G115" s="79">
        <v>5.45</v>
      </c>
      <c r="H115" s="79">
        <v>5.45</v>
      </c>
      <c r="I115" s="79">
        <v>3000000</v>
      </c>
      <c r="J115" s="79">
        <v>3000000</v>
      </c>
      <c r="K115" s="444">
        <v>0</v>
      </c>
      <c r="L115" s="444" t="s">
        <v>818</v>
      </c>
    </row>
    <row r="116" spans="1:12" ht="24" customHeight="1">
      <c r="A116" s="256">
        <v>86</v>
      </c>
      <c r="B116" s="162" t="s">
        <v>324</v>
      </c>
      <c r="C116" s="97" t="s">
        <v>660</v>
      </c>
      <c r="D116" s="93" t="s">
        <v>722</v>
      </c>
      <c r="E116" s="775">
        <v>56000</v>
      </c>
      <c r="F116" s="775">
        <v>56000</v>
      </c>
      <c r="G116" s="79">
        <v>7.14</v>
      </c>
      <c r="H116" s="79">
        <v>7.14</v>
      </c>
      <c r="I116" s="79">
        <v>4000000</v>
      </c>
      <c r="J116" s="79">
        <v>4000000</v>
      </c>
      <c r="K116" s="444">
        <v>0</v>
      </c>
      <c r="L116" s="444" t="s">
        <v>818</v>
      </c>
    </row>
    <row r="117" spans="1:12" ht="24" customHeight="1">
      <c r="A117" s="256">
        <v>87</v>
      </c>
      <c r="B117" s="145" t="s">
        <v>326</v>
      </c>
      <c r="C117" s="99" t="s">
        <v>325</v>
      </c>
      <c r="D117" s="93" t="s">
        <v>722</v>
      </c>
      <c r="E117" s="775">
        <v>20000</v>
      </c>
      <c r="F117" s="775">
        <v>20000</v>
      </c>
      <c r="G117" s="79">
        <v>15</v>
      </c>
      <c r="H117" s="79">
        <v>15</v>
      </c>
      <c r="I117" s="79">
        <v>8427000</v>
      </c>
      <c r="J117" s="79">
        <v>8427000</v>
      </c>
      <c r="K117" s="443">
        <v>1125000</v>
      </c>
      <c r="L117" s="83">
        <v>1875000</v>
      </c>
    </row>
    <row r="118" spans="1:12" ht="24" customHeight="1">
      <c r="A118" s="256">
        <v>88</v>
      </c>
      <c r="B118" s="145" t="s">
        <v>693</v>
      </c>
      <c r="C118" s="99" t="s">
        <v>699</v>
      </c>
      <c r="D118" s="93" t="s">
        <v>703</v>
      </c>
      <c r="E118" s="776">
        <v>100000</v>
      </c>
      <c r="F118" s="776">
        <v>100000</v>
      </c>
      <c r="G118" s="89">
        <v>3.5</v>
      </c>
      <c r="H118" s="89">
        <v>3.5</v>
      </c>
      <c r="I118" s="79">
        <v>3500000</v>
      </c>
      <c r="J118" s="79">
        <v>3500000</v>
      </c>
      <c r="K118" s="443">
        <v>0</v>
      </c>
      <c r="L118" s="89">
        <v>105000</v>
      </c>
    </row>
    <row r="119" spans="1:12" ht="24" customHeight="1">
      <c r="A119" s="256">
        <v>89</v>
      </c>
      <c r="B119" s="145" t="s">
        <v>327</v>
      </c>
      <c r="C119" s="99" t="s">
        <v>312</v>
      </c>
      <c r="D119" s="93" t="s">
        <v>770</v>
      </c>
      <c r="E119" s="776">
        <v>50000</v>
      </c>
      <c r="F119" s="776">
        <v>50000</v>
      </c>
      <c r="G119" s="89">
        <v>7</v>
      </c>
      <c r="H119" s="89">
        <v>7</v>
      </c>
      <c r="I119" s="79">
        <v>2100000</v>
      </c>
      <c r="J119" s="79">
        <v>2100000</v>
      </c>
      <c r="K119" s="442">
        <v>0</v>
      </c>
      <c r="L119" s="442">
        <v>175000</v>
      </c>
    </row>
    <row r="120" spans="1:12" ht="24" customHeight="1">
      <c r="A120" s="256">
        <v>90</v>
      </c>
      <c r="B120" s="260" t="s">
        <v>910</v>
      </c>
      <c r="C120" s="99" t="s">
        <v>528</v>
      </c>
      <c r="D120" s="93" t="s">
        <v>724</v>
      </c>
      <c r="E120" s="776">
        <v>100000</v>
      </c>
      <c r="F120" s="776">
        <v>100000</v>
      </c>
      <c r="G120" s="89">
        <v>15</v>
      </c>
      <c r="H120" s="89">
        <v>15</v>
      </c>
      <c r="I120" s="79">
        <v>15000000</v>
      </c>
      <c r="J120" s="79">
        <v>15000000</v>
      </c>
      <c r="K120" s="442">
        <v>0</v>
      </c>
      <c r="L120" s="442" t="s">
        <v>818</v>
      </c>
    </row>
    <row r="121" spans="1:12" ht="24" customHeight="1">
      <c r="A121" s="256">
        <v>91</v>
      </c>
      <c r="B121" s="260" t="s">
        <v>426</v>
      </c>
      <c r="C121" s="99" t="s">
        <v>494</v>
      </c>
      <c r="D121" s="93" t="s">
        <v>688</v>
      </c>
      <c r="E121" s="777">
        <v>30000</v>
      </c>
      <c r="F121" s="777">
        <v>30000</v>
      </c>
      <c r="G121" s="357">
        <v>17</v>
      </c>
      <c r="H121" s="357">
        <v>17</v>
      </c>
      <c r="I121" s="357">
        <v>5100000</v>
      </c>
      <c r="J121" s="357">
        <v>5100000</v>
      </c>
      <c r="K121" s="442">
        <v>0</v>
      </c>
      <c r="L121" s="442" t="s">
        <v>818</v>
      </c>
    </row>
    <row r="122" spans="1:12" ht="24" customHeight="1">
      <c r="A122" s="256">
        <v>92</v>
      </c>
      <c r="B122" s="162" t="s">
        <v>496</v>
      </c>
      <c r="C122" s="97" t="s">
        <v>495</v>
      </c>
      <c r="D122" s="180" t="s">
        <v>678</v>
      </c>
      <c r="E122" s="775">
        <v>10000</v>
      </c>
      <c r="F122" s="775">
        <v>10000</v>
      </c>
      <c r="G122" s="104">
        <v>10</v>
      </c>
      <c r="H122" s="104">
        <v>10</v>
      </c>
      <c r="I122" s="105">
        <v>1000000</v>
      </c>
      <c r="J122" s="105">
        <v>1000000</v>
      </c>
      <c r="K122" s="442">
        <v>0</v>
      </c>
      <c r="L122" s="442" t="s">
        <v>818</v>
      </c>
    </row>
    <row r="123" spans="1:12" ht="24" customHeight="1">
      <c r="A123" s="256">
        <v>93</v>
      </c>
      <c r="B123" s="162" t="s">
        <v>549</v>
      </c>
      <c r="C123" s="99" t="s">
        <v>489</v>
      </c>
      <c r="D123" s="180" t="s">
        <v>688</v>
      </c>
      <c r="E123" s="775" t="s">
        <v>124</v>
      </c>
      <c r="F123" s="775" t="s">
        <v>125</v>
      </c>
      <c r="G123" s="104">
        <v>18.33</v>
      </c>
      <c r="H123" s="104">
        <v>18.33</v>
      </c>
      <c r="I123" s="105">
        <v>1997600</v>
      </c>
      <c r="J123" s="105">
        <v>1997600</v>
      </c>
      <c r="K123" s="442">
        <v>0</v>
      </c>
      <c r="L123" s="442" t="s">
        <v>818</v>
      </c>
    </row>
    <row r="124" spans="1:12" ht="24" customHeight="1">
      <c r="A124" s="256">
        <v>94</v>
      </c>
      <c r="B124" s="145" t="s">
        <v>744</v>
      </c>
      <c r="C124" s="99" t="s">
        <v>497</v>
      </c>
      <c r="D124" s="93" t="s">
        <v>490</v>
      </c>
      <c r="E124" s="775">
        <v>39900</v>
      </c>
      <c r="F124" s="775">
        <v>39900</v>
      </c>
      <c r="G124" s="104">
        <v>12.53</v>
      </c>
      <c r="H124" s="104">
        <v>12.53</v>
      </c>
      <c r="I124" s="105">
        <v>5000000</v>
      </c>
      <c r="J124" s="105">
        <v>5000000</v>
      </c>
      <c r="K124" s="105">
        <v>0</v>
      </c>
      <c r="L124" s="357">
        <v>62655</v>
      </c>
    </row>
    <row r="125" spans="1:12" ht="24" customHeight="1">
      <c r="A125" s="256">
        <v>95</v>
      </c>
      <c r="B125" s="162" t="s">
        <v>754</v>
      </c>
      <c r="C125" s="101" t="s">
        <v>690</v>
      </c>
      <c r="D125" s="93" t="s">
        <v>770</v>
      </c>
      <c r="E125" s="775">
        <v>20000</v>
      </c>
      <c r="F125" s="775">
        <v>20000</v>
      </c>
      <c r="G125" s="104">
        <v>10</v>
      </c>
      <c r="H125" s="104">
        <v>10</v>
      </c>
      <c r="I125" s="105">
        <v>2000000</v>
      </c>
      <c r="J125" s="105">
        <v>2000000</v>
      </c>
      <c r="K125" s="444">
        <v>0</v>
      </c>
      <c r="L125" s="444" t="s">
        <v>818</v>
      </c>
    </row>
    <row r="126" spans="1:12" ht="24" customHeight="1">
      <c r="A126" s="256">
        <v>96</v>
      </c>
      <c r="B126" s="162" t="s">
        <v>373</v>
      </c>
      <c r="C126" s="99" t="s">
        <v>328</v>
      </c>
      <c r="D126" s="85" t="s">
        <v>703</v>
      </c>
      <c r="E126" s="775">
        <v>900000</v>
      </c>
      <c r="F126" s="775">
        <v>900000</v>
      </c>
      <c r="G126" s="357">
        <v>4</v>
      </c>
      <c r="H126" s="357">
        <v>4</v>
      </c>
      <c r="I126" s="357">
        <v>36009900</v>
      </c>
      <c r="J126" s="357">
        <v>36009900</v>
      </c>
      <c r="K126" s="357">
        <v>0</v>
      </c>
      <c r="L126" s="357" t="s">
        <v>818</v>
      </c>
    </row>
    <row r="127" spans="1:12" ht="24" customHeight="1">
      <c r="A127" s="256">
        <v>97</v>
      </c>
      <c r="B127" s="145" t="s">
        <v>329</v>
      </c>
      <c r="C127" s="99" t="s">
        <v>427</v>
      </c>
      <c r="D127" s="85"/>
      <c r="E127" s="778"/>
      <c r="F127" s="778"/>
      <c r="G127" s="104"/>
      <c r="H127" s="104"/>
      <c r="I127" s="105"/>
      <c r="J127" s="105"/>
      <c r="K127" s="109"/>
      <c r="L127" s="357"/>
    </row>
    <row r="128" spans="1:12" ht="24" customHeight="1">
      <c r="A128" s="256"/>
      <c r="B128" s="145" t="s">
        <v>968</v>
      </c>
      <c r="C128" s="99" t="s">
        <v>422</v>
      </c>
      <c r="D128" s="85" t="s">
        <v>722</v>
      </c>
      <c r="E128" s="775">
        <v>100000</v>
      </c>
      <c r="F128" s="775">
        <v>100000</v>
      </c>
      <c r="G128" s="357">
        <v>15</v>
      </c>
      <c r="H128" s="357">
        <v>15</v>
      </c>
      <c r="I128" s="357">
        <v>15000000</v>
      </c>
      <c r="J128" s="357">
        <v>15000000</v>
      </c>
      <c r="K128" s="357">
        <v>0</v>
      </c>
      <c r="L128" s="357" t="s">
        <v>818</v>
      </c>
    </row>
    <row r="129" spans="1:12" ht="24" customHeight="1">
      <c r="A129" s="256">
        <v>98</v>
      </c>
      <c r="B129" s="107" t="s">
        <v>387</v>
      </c>
      <c r="C129" s="97" t="s">
        <v>680</v>
      </c>
      <c r="D129" s="93" t="s">
        <v>688</v>
      </c>
      <c r="E129" s="775" t="s">
        <v>126</v>
      </c>
      <c r="F129" s="775" t="s">
        <v>126</v>
      </c>
      <c r="G129" s="104">
        <v>3.75</v>
      </c>
      <c r="H129" s="104">
        <v>3.75</v>
      </c>
      <c r="I129" s="357">
        <v>6606995.5</v>
      </c>
      <c r="J129" s="357">
        <v>6606995.5</v>
      </c>
      <c r="K129" s="357">
        <v>0</v>
      </c>
      <c r="L129" s="357" t="s">
        <v>818</v>
      </c>
    </row>
    <row r="130" spans="1:12" ht="24" customHeight="1">
      <c r="A130" s="256">
        <v>99</v>
      </c>
      <c r="B130" s="107" t="s">
        <v>385</v>
      </c>
      <c r="C130" s="97" t="s">
        <v>386</v>
      </c>
      <c r="D130" s="93" t="s">
        <v>724</v>
      </c>
      <c r="E130" s="775">
        <v>697000</v>
      </c>
      <c r="F130" s="775">
        <v>70000</v>
      </c>
      <c r="G130" s="104">
        <v>9</v>
      </c>
      <c r="H130" s="104">
        <v>9</v>
      </c>
      <c r="I130" s="105">
        <v>62730000</v>
      </c>
      <c r="J130" s="357">
        <v>6300000</v>
      </c>
      <c r="K130" s="357">
        <v>0</v>
      </c>
      <c r="L130" s="357" t="s">
        <v>818</v>
      </c>
    </row>
    <row r="131" spans="1:12" ht="24" customHeight="1">
      <c r="A131" s="255"/>
      <c r="B131" s="163" t="s">
        <v>631</v>
      </c>
      <c r="D131" s="143"/>
      <c r="E131" s="91"/>
      <c r="F131" s="95"/>
      <c r="G131" s="91"/>
      <c r="H131" s="91"/>
      <c r="I131" s="164">
        <f>SUM(I29:I130)</f>
        <v>1388002671.36</v>
      </c>
      <c r="J131" s="164">
        <f>SUM(J29:J130)</f>
        <v>1345191491.36</v>
      </c>
      <c r="K131" s="164">
        <f>SUM(K29:K130)</f>
        <v>114996301.17</v>
      </c>
      <c r="L131" s="164">
        <f>SUM(L29:L130)</f>
        <v>105550527.79</v>
      </c>
    </row>
    <row r="132" spans="1:12" s="134" customFormat="1" ht="24" customHeight="1">
      <c r="A132" s="255"/>
      <c r="B132" s="148" t="s">
        <v>801</v>
      </c>
      <c r="C132" s="127"/>
      <c r="D132" s="143"/>
      <c r="E132" s="143"/>
      <c r="F132" s="143"/>
      <c r="G132" s="127"/>
      <c r="H132" s="127"/>
      <c r="I132" s="88">
        <v>-4500000</v>
      </c>
      <c r="J132" s="465">
        <v>-4500000</v>
      </c>
      <c r="K132" s="357" t="s">
        <v>818</v>
      </c>
      <c r="L132" s="357" t="s">
        <v>818</v>
      </c>
    </row>
    <row r="133" spans="1:12" s="134" customFormat="1" ht="24" customHeight="1">
      <c r="A133" s="249"/>
      <c r="B133" s="148" t="s">
        <v>632</v>
      </c>
      <c r="C133" s="127"/>
      <c r="D133" s="143"/>
      <c r="E133" s="143"/>
      <c r="F133" s="143"/>
      <c r="G133" s="127"/>
      <c r="H133" s="127"/>
      <c r="I133" s="100">
        <v>-300281359.13</v>
      </c>
      <c r="J133" s="100">
        <v>-311916277.96</v>
      </c>
      <c r="K133" s="436" t="s">
        <v>818</v>
      </c>
      <c r="L133" s="436" t="s">
        <v>818</v>
      </c>
    </row>
    <row r="134" spans="1:12" s="134" customFormat="1" ht="24" customHeight="1" thickBot="1">
      <c r="A134" s="249"/>
      <c r="B134" s="126" t="s">
        <v>602</v>
      </c>
      <c r="C134" s="127"/>
      <c r="D134" s="143"/>
      <c r="E134" s="143"/>
      <c r="F134" s="143"/>
      <c r="G134" s="127"/>
      <c r="H134" s="127"/>
      <c r="I134" s="165">
        <f>SUM(I131:I133)</f>
        <v>1083221312.23</v>
      </c>
      <c r="J134" s="165">
        <f>SUM(J131:J133)</f>
        <v>1028775213.3999999</v>
      </c>
      <c r="K134" s="165">
        <f>SUM(K131:K133)</f>
        <v>114996301.17</v>
      </c>
      <c r="L134" s="165">
        <f>SUM(L131:L133)</f>
        <v>105550527.79</v>
      </c>
    </row>
    <row r="135" spans="1:12" s="134" customFormat="1" ht="24" customHeight="1" thickBot="1" thickTop="1">
      <c r="A135" s="249"/>
      <c r="B135" s="166" t="s">
        <v>603</v>
      </c>
      <c r="C135" s="127"/>
      <c r="D135" s="127"/>
      <c r="E135" s="167"/>
      <c r="F135" s="167"/>
      <c r="G135" s="127"/>
      <c r="H135" s="127"/>
      <c r="I135" s="561">
        <f>+I27+I134</f>
        <v>3815149453.73</v>
      </c>
      <c r="J135" s="561">
        <f>+J27+J134</f>
        <v>4197028726.1400003</v>
      </c>
      <c r="K135" s="561">
        <f>+K27+K131</f>
        <v>201805437.95</v>
      </c>
      <c r="L135" s="561">
        <f>+L27+L131</f>
        <v>200565154.04000002</v>
      </c>
    </row>
    <row r="136" spans="2:12" ht="20.25" thickTop="1">
      <c r="B136" s="168"/>
      <c r="E136" s="167"/>
      <c r="F136" s="167"/>
      <c r="I136" s="169"/>
      <c r="J136" s="169"/>
      <c r="K136" s="169"/>
      <c r="L136" s="169"/>
    </row>
    <row r="137" spans="1:12" s="81" customFormat="1" ht="22.5" customHeight="1">
      <c r="A137" s="259"/>
      <c r="B137" s="126" t="s">
        <v>789</v>
      </c>
      <c r="C137" s="126"/>
      <c r="D137" s="126"/>
      <c r="E137" s="126"/>
      <c r="F137" s="126"/>
      <c r="G137" s="126"/>
      <c r="H137" s="126"/>
      <c r="I137" s="126"/>
      <c r="J137" s="126"/>
      <c r="K137" s="126"/>
      <c r="L137" s="126"/>
    </row>
    <row r="138" spans="1:12" s="81" customFormat="1" ht="22.5" customHeight="1">
      <c r="A138" s="259"/>
      <c r="B138" s="126" t="s">
        <v>542</v>
      </c>
      <c r="C138" s="126"/>
      <c r="D138" s="126"/>
      <c r="E138" s="126"/>
      <c r="F138" s="126"/>
      <c r="G138" s="126" t="s">
        <v>790</v>
      </c>
      <c r="H138" s="126"/>
      <c r="I138" s="126"/>
      <c r="J138" s="126"/>
      <c r="K138" s="126"/>
      <c r="L138" s="126"/>
    </row>
    <row r="139" spans="1:12" s="81" customFormat="1" ht="22.5" customHeight="1">
      <c r="A139" s="259"/>
      <c r="B139" s="126" t="s">
        <v>600</v>
      </c>
      <c r="C139" s="126"/>
      <c r="D139" s="126"/>
      <c r="E139" s="126"/>
      <c r="F139" s="126"/>
      <c r="G139" s="126" t="s">
        <v>791</v>
      </c>
      <c r="H139" s="126"/>
      <c r="I139" s="126"/>
      <c r="J139" s="126"/>
      <c r="K139" s="126"/>
      <c r="L139" s="126"/>
    </row>
    <row r="140" spans="1:12" s="81" customFormat="1" ht="22.5" customHeight="1">
      <c r="A140" s="259"/>
      <c r="B140" s="126" t="s">
        <v>793</v>
      </c>
      <c r="C140" s="126"/>
      <c r="D140" s="126"/>
      <c r="E140" s="127"/>
      <c r="F140" s="126"/>
      <c r="G140" s="126" t="s">
        <v>578</v>
      </c>
      <c r="H140" s="126"/>
      <c r="I140" s="126"/>
      <c r="J140" s="126"/>
      <c r="K140" s="126"/>
      <c r="L140" s="126"/>
    </row>
    <row r="141" s="81" customFormat="1" ht="24" customHeight="1"/>
    <row r="142" s="81" customFormat="1" ht="24" customHeight="1"/>
    <row r="143" s="81" customFormat="1" ht="24" customHeight="1"/>
    <row r="144" s="81" customFormat="1" ht="24" customHeight="1"/>
    <row r="145" s="81" customFormat="1" ht="24" customHeight="1"/>
    <row r="146" s="81" customFormat="1" ht="24" customHeight="1"/>
    <row r="147" s="81" customFormat="1" ht="24" customHeight="1"/>
    <row r="148" s="81" customFormat="1" ht="24" customHeight="1"/>
    <row r="149" s="81" customFormat="1" ht="24" customHeight="1"/>
    <row r="150" s="81" customFormat="1" ht="24" customHeight="1"/>
    <row r="151" s="81" customFormat="1" ht="24" customHeight="1"/>
    <row r="152" s="81" customFormat="1" ht="24" customHeight="1"/>
    <row r="153" s="81" customFormat="1" ht="24" customHeight="1"/>
    <row r="154" s="81" customFormat="1" ht="24" customHeight="1"/>
    <row r="155" s="81" customFormat="1" ht="24" customHeight="1"/>
    <row r="156" s="81" customFormat="1" ht="24" customHeight="1"/>
    <row r="157" s="81" customFormat="1" ht="24" customHeight="1"/>
    <row r="158" s="81" customFormat="1" ht="24" customHeight="1"/>
    <row r="159" s="81" customFormat="1" ht="24" customHeight="1"/>
    <row r="160" s="81" customFormat="1" ht="24" customHeight="1"/>
    <row r="161" s="81" customFormat="1" ht="24" customHeight="1"/>
    <row r="162" s="81" customFormat="1" ht="24" customHeight="1"/>
    <row r="163" s="81" customFormat="1" ht="24" customHeight="1"/>
    <row r="164" s="81" customFormat="1" ht="24" customHeight="1"/>
    <row r="165" s="81" customFormat="1" ht="24" customHeight="1"/>
    <row r="166" s="81" customFormat="1" ht="24" customHeight="1"/>
    <row r="167" s="81" customFormat="1" ht="24" customHeight="1"/>
    <row r="168" s="81" customFormat="1" ht="24" customHeight="1"/>
    <row r="169" s="81" customFormat="1" ht="24" customHeight="1"/>
    <row r="170" spans="1:2" s="81" customFormat="1" ht="24" customHeight="1">
      <c r="A170" s="256"/>
      <c r="B170" s="134" t="s">
        <v>788</v>
      </c>
    </row>
    <row r="171" s="81" customFormat="1" ht="24" customHeight="1"/>
    <row r="172" spans="1:3" s="81" customFormat="1" ht="24" customHeight="1">
      <c r="A172" s="256"/>
      <c r="B172" s="134" t="s">
        <v>788</v>
      </c>
      <c r="C172" s="85"/>
    </row>
    <row r="173" spans="1:12" ht="24" customHeight="1">
      <c r="A173" s="248" t="s">
        <v>561</v>
      </c>
      <c r="B173" s="125"/>
      <c r="C173" s="125"/>
      <c r="D173" s="125"/>
      <c r="E173" s="125"/>
      <c r="F173" s="125"/>
      <c r="G173" s="125"/>
      <c r="H173" s="125"/>
      <c r="I173" s="125"/>
      <c r="J173" s="125"/>
      <c r="K173" s="125"/>
      <c r="L173" s="125"/>
    </row>
    <row r="174" s="81" customFormat="1" ht="24" customHeight="1"/>
    <row r="175" s="81" customFormat="1" ht="24" customHeight="1"/>
    <row r="176" s="81" customFormat="1" ht="24" customHeight="1"/>
    <row r="177" s="81" customFormat="1" ht="24" customHeight="1"/>
    <row r="178" s="81" customFormat="1" ht="24" customHeight="1"/>
    <row r="179" s="81" customFormat="1" ht="24" customHeight="1"/>
    <row r="180" s="81" customFormat="1" ht="24" customHeight="1"/>
    <row r="181" s="81" customFormat="1" ht="24" customHeight="1"/>
    <row r="182" s="81" customFormat="1" ht="24" customHeight="1"/>
    <row r="183" s="81" customFormat="1" ht="24" customHeight="1"/>
    <row r="184" s="81" customFormat="1" ht="24" customHeight="1"/>
    <row r="185" s="81" customFormat="1" ht="24" customHeight="1"/>
    <row r="186" s="81" customFormat="1" ht="24" customHeight="1"/>
    <row r="187" s="81" customFormat="1" ht="24" customHeight="1"/>
    <row r="188" s="81" customFormat="1" ht="24" customHeight="1"/>
    <row r="189" s="81" customFormat="1" ht="24" customHeight="1"/>
    <row r="190" s="81" customFormat="1" ht="24" customHeight="1"/>
    <row r="191" ht="24" customHeight="1">
      <c r="A191" s="127"/>
    </row>
    <row r="192" ht="24" customHeight="1">
      <c r="A192" s="127"/>
    </row>
    <row r="193" ht="24" customHeight="1">
      <c r="A193" s="127"/>
    </row>
    <row r="194" ht="24" customHeight="1">
      <c r="A194" s="127"/>
    </row>
    <row r="195" ht="24" customHeight="1">
      <c r="A195" s="127"/>
    </row>
    <row r="196" spans="13:23" s="134" customFormat="1" ht="24" customHeight="1">
      <c r="M196" s="107"/>
      <c r="N196" s="97"/>
      <c r="O196" s="98"/>
      <c r="P196" s="103"/>
      <c r="Q196" s="103"/>
      <c r="R196" s="104"/>
      <c r="S196" s="104"/>
      <c r="T196" s="105"/>
      <c r="U196" s="105"/>
      <c r="V196" s="105"/>
      <c r="W196" s="108"/>
    </row>
    <row r="197" s="134" customFormat="1" ht="24" customHeight="1"/>
    <row r="198" s="134" customFormat="1" ht="24" customHeight="1"/>
    <row r="199" s="134" customFormat="1" ht="24" customHeight="1"/>
    <row r="200" s="134" customFormat="1" ht="24" customHeight="1"/>
    <row r="201" s="134" customFormat="1" ht="24" customHeight="1"/>
    <row r="202" s="134" customFormat="1" ht="24" customHeight="1"/>
    <row r="203" s="134" customFormat="1" ht="24" customHeight="1"/>
    <row r="204" s="134" customFormat="1" ht="24" customHeight="1"/>
    <row r="205" ht="24" customHeight="1">
      <c r="A205" s="127"/>
    </row>
    <row r="206" ht="24" customHeight="1">
      <c r="A206" s="127"/>
    </row>
    <row r="207" ht="24" customHeight="1">
      <c r="A207" s="127"/>
    </row>
    <row r="208" ht="24" customHeight="1">
      <c r="A208" s="127"/>
    </row>
    <row r="209" ht="24" customHeight="1">
      <c r="A209" s="127"/>
    </row>
    <row r="210" s="126" customFormat="1" ht="11.25" customHeight="1"/>
    <row r="211" s="126" customFormat="1" ht="24" customHeight="1"/>
    <row r="212" s="126" customFormat="1" ht="24" customHeight="1"/>
    <row r="213" s="126" customFormat="1" ht="24" customHeight="1"/>
    <row r="214" ht="24" customHeight="1">
      <c r="A214" s="127"/>
    </row>
  </sheetData>
  <sheetProtection/>
  <mergeCells count="2">
    <mergeCell ref="A1:L1"/>
    <mergeCell ref="E5:F5"/>
  </mergeCells>
  <printOptions/>
  <pageMargins left="0.3937007874015748" right="0.15748031496062992" top="0.5511811023622047" bottom="0.5118110236220472" header="0.31496062992125984" footer="0.1968503937007874"/>
  <pageSetup fitToHeight="5" horizontalDpi="600" verticalDpi="600" orientation="portrait" paperSize="9" scale="65" r:id="rId1"/>
  <rowBreaks count="2" manualBreakCount="2">
    <brk id="48" max="11" man="1"/>
    <brk id="96" max="11" man="1"/>
  </rowBreaks>
</worksheet>
</file>

<file path=xl/worksheets/sheet6.xml><?xml version="1.0" encoding="utf-8"?>
<worksheet xmlns="http://schemas.openxmlformats.org/spreadsheetml/2006/main" xmlns:r="http://schemas.openxmlformats.org/officeDocument/2006/relationships">
  <dimension ref="A1:AC80"/>
  <sheetViews>
    <sheetView zoomScaleSheetLayoutView="130" zoomScalePageLayoutView="0" workbookViewId="0" topLeftCell="A38">
      <selection activeCell="L106" sqref="L106"/>
    </sheetView>
  </sheetViews>
  <sheetFormatPr defaultColWidth="9.140625" defaultRowHeight="24" customHeight="1"/>
  <cols>
    <col min="1" max="1" width="4.00390625" style="134" customWidth="1"/>
    <col min="2" max="2" width="24.7109375" style="134" customWidth="1"/>
    <col min="3" max="3" width="10.00390625" style="134" hidden="1" customWidth="1"/>
    <col min="4" max="10" width="12.00390625" style="134" customWidth="1"/>
    <col min="11" max="11" width="12.00390625" style="180" customWidth="1"/>
    <col min="12" max="12" width="0.85546875" style="134" customWidth="1"/>
    <col min="13" max="16384" width="9.140625" style="134" customWidth="1"/>
  </cols>
  <sheetData>
    <row r="1" spans="1:11" s="171" customFormat="1" ht="24" customHeight="1" hidden="1">
      <c r="A1" s="798" t="s">
        <v>345</v>
      </c>
      <c r="B1" s="798"/>
      <c r="C1" s="798"/>
      <c r="D1" s="798"/>
      <c r="E1" s="798"/>
      <c r="F1" s="798"/>
      <c r="G1" s="798"/>
      <c r="H1" s="798"/>
      <c r="I1" s="798"/>
      <c r="J1" s="798"/>
      <c r="K1" s="798"/>
    </row>
    <row r="2" ht="24" customHeight="1" hidden="1"/>
    <row r="3" spans="1:11" ht="24" customHeight="1">
      <c r="A3" s="798" t="s">
        <v>560</v>
      </c>
      <c r="B3" s="798"/>
      <c r="C3" s="798"/>
      <c r="D3" s="798"/>
      <c r="E3" s="798"/>
      <c r="F3" s="798"/>
      <c r="G3" s="798"/>
      <c r="H3" s="798"/>
      <c r="I3" s="798"/>
      <c r="J3" s="798"/>
      <c r="K3" s="798"/>
    </row>
    <row r="4" spans="1:11" ht="24" customHeight="1">
      <c r="A4" s="427"/>
      <c r="B4" s="427"/>
      <c r="C4" s="427"/>
      <c r="D4" s="427"/>
      <c r="E4" s="427"/>
      <c r="F4" s="427"/>
      <c r="G4" s="427"/>
      <c r="H4" s="427"/>
      <c r="I4" s="427"/>
      <c r="J4" s="427"/>
      <c r="K4" s="427"/>
    </row>
    <row r="5" spans="1:11" s="173" customFormat="1" ht="24" customHeight="1">
      <c r="A5" s="172" t="s">
        <v>258</v>
      </c>
      <c r="K5" s="410"/>
    </row>
    <row r="6" spans="1:11" s="173" customFormat="1" ht="24" customHeight="1">
      <c r="A6" s="172" t="s">
        <v>4</v>
      </c>
      <c r="K6" s="410"/>
    </row>
    <row r="7" spans="1:11" s="173" customFormat="1" ht="24" customHeight="1">
      <c r="A7" s="174"/>
      <c r="B7" s="175" t="s">
        <v>735</v>
      </c>
      <c r="C7" s="175"/>
      <c r="D7" s="175"/>
      <c r="E7" s="175"/>
      <c r="F7" s="175"/>
      <c r="G7" s="175"/>
      <c r="H7" s="175"/>
      <c r="I7" s="175"/>
      <c r="J7" s="175"/>
      <c r="K7" s="411"/>
    </row>
    <row r="8" spans="1:11" ht="24" customHeight="1">
      <c r="A8" s="176" t="s">
        <v>670</v>
      </c>
      <c r="B8" s="131" t="s">
        <v>589</v>
      </c>
      <c r="C8" s="35" t="s">
        <v>609</v>
      </c>
      <c r="D8" s="132" t="s">
        <v>552</v>
      </c>
      <c r="E8" s="132"/>
      <c r="F8" s="132" t="s">
        <v>554</v>
      </c>
      <c r="G8" s="132"/>
      <c r="H8" s="132" t="s">
        <v>672</v>
      </c>
      <c r="I8" s="132"/>
      <c r="J8" s="133" t="s">
        <v>673</v>
      </c>
      <c r="K8" s="412"/>
    </row>
    <row r="9" spans="1:11" ht="24" customHeight="1">
      <c r="A9" s="135"/>
      <c r="B9" s="136"/>
      <c r="C9" s="137" t="s">
        <v>610</v>
      </c>
      <c r="D9" s="138" t="s">
        <v>675</v>
      </c>
      <c r="E9" s="138"/>
      <c r="F9" s="138" t="s">
        <v>794</v>
      </c>
      <c r="G9" s="138"/>
      <c r="H9" s="139" t="s">
        <v>674</v>
      </c>
      <c r="I9" s="139"/>
      <c r="J9" s="139" t="s">
        <v>674</v>
      </c>
      <c r="K9" s="413"/>
    </row>
    <row r="10" spans="1:11" ht="24" customHeight="1">
      <c r="A10" s="135"/>
      <c r="B10" s="136"/>
      <c r="C10" s="137"/>
      <c r="D10" s="356" t="s">
        <v>27</v>
      </c>
      <c r="E10" s="356" t="s">
        <v>570</v>
      </c>
      <c r="F10" s="356" t="s">
        <v>27</v>
      </c>
      <c r="G10" s="356" t="s">
        <v>570</v>
      </c>
      <c r="H10" s="356" t="s">
        <v>27</v>
      </c>
      <c r="I10" s="356" t="s">
        <v>570</v>
      </c>
      <c r="J10" s="356" t="s">
        <v>27</v>
      </c>
      <c r="K10" s="356" t="s">
        <v>570</v>
      </c>
    </row>
    <row r="11" spans="1:11" s="141" customFormat="1" ht="24" customHeight="1">
      <c r="A11" s="140"/>
      <c r="B11" s="20"/>
      <c r="C11" s="4"/>
      <c r="D11" s="37">
        <v>2013</v>
      </c>
      <c r="E11" s="37" t="s">
        <v>344</v>
      </c>
      <c r="F11" s="37">
        <v>2013</v>
      </c>
      <c r="G11" s="37" t="s">
        <v>344</v>
      </c>
      <c r="H11" s="37">
        <v>2013</v>
      </c>
      <c r="I11" s="37" t="s">
        <v>344</v>
      </c>
      <c r="J11" s="37">
        <v>2013</v>
      </c>
      <c r="K11" s="37" t="s">
        <v>344</v>
      </c>
    </row>
    <row r="12" spans="1:13" ht="24" customHeight="1">
      <c r="A12" s="177">
        <v>1</v>
      </c>
      <c r="B12" s="145" t="s">
        <v>634</v>
      </c>
      <c r="L12" s="101"/>
      <c r="M12" s="102"/>
    </row>
    <row r="13" spans="1:13" ht="24" customHeight="1">
      <c r="A13" s="177"/>
      <c r="B13" s="134" t="s">
        <v>633</v>
      </c>
      <c r="L13" s="101"/>
      <c r="M13" s="102"/>
    </row>
    <row r="14" spans="1:11" ht="24" customHeight="1">
      <c r="A14" s="177"/>
      <c r="B14" s="134" t="s">
        <v>638</v>
      </c>
      <c r="C14" s="103">
        <v>60000</v>
      </c>
      <c r="D14" s="103">
        <v>60000</v>
      </c>
      <c r="E14" s="103">
        <v>60000</v>
      </c>
      <c r="F14" s="104">
        <v>0.5</v>
      </c>
      <c r="G14" s="104">
        <v>0.5</v>
      </c>
      <c r="H14" s="79">
        <v>265320</v>
      </c>
      <c r="I14" s="79">
        <v>265320</v>
      </c>
      <c r="J14" s="435">
        <v>135000</v>
      </c>
      <c r="K14" s="79">
        <v>90000</v>
      </c>
    </row>
    <row r="15" spans="1:13" ht="24" customHeight="1">
      <c r="A15" s="177">
        <v>2</v>
      </c>
      <c r="B15" s="145" t="s">
        <v>635</v>
      </c>
      <c r="C15" s="98"/>
      <c r="D15" s="98"/>
      <c r="E15" s="98"/>
      <c r="F15" s="98"/>
      <c r="G15" s="98"/>
      <c r="H15" s="178"/>
      <c r="I15" s="178"/>
      <c r="J15" s="477"/>
      <c r="K15" s="178"/>
      <c r="L15" s="101"/>
      <c r="M15" s="102"/>
    </row>
    <row r="16" spans="2:11" ht="24" customHeight="1">
      <c r="B16" s="134" t="s">
        <v>798</v>
      </c>
      <c r="C16" s="103">
        <v>3000000</v>
      </c>
      <c r="D16" s="103">
        <v>3000000</v>
      </c>
      <c r="E16" s="103">
        <v>3000000</v>
      </c>
      <c r="F16" s="104">
        <v>0.3</v>
      </c>
      <c r="G16" s="104">
        <v>0.3</v>
      </c>
      <c r="H16" s="79">
        <v>16727150</v>
      </c>
      <c r="I16" s="79">
        <v>16727150</v>
      </c>
      <c r="J16" s="483">
        <v>1368585</v>
      </c>
      <c r="K16" s="79">
        <v>1368585</v>
      </c>
    </row>
    <row r="17" spans="1:13" ht="24" customHeight="1">
      <c r="A17" s="177">
        <v>3</v>
      </c>
      <c r="B17" s="145" t="s">
        <v>636</v>
      </c>
      <c r="C17" s="98"/>
      <c r="D17" s="98"/>
      <c r="E17" s="98"/>
      <c r="F17" s="98"/>
      <c r="G17" s="98"/>
      <c r="H17" s="178"/>
      <c r="I17" s="178"/>
      <c r="J17" s="477"/>
      <c r="K17" s="178"/>
      <c r="L17" s="101"/>
      <c r="M17" s="102"/>
    </row>
    <row r="18" spans="2:11" ht="24" customHeight="1">
      <c r="B18" s="134" t="s">
        <v>798</v>
      </c>
      <c r="C18" s="103">
        <v>75000</v>
      </c>
      <c r="D18" s="103">
        <v>75000</v>
      </c>
      <c r="E18" s="103">
        <v>75000</v>
      </c>
      <c r="F18" s="104">
        <v>0.03</v>
      </c>
      <c r="G18" s="104">
        <v>0.03</v>
      </c>
      <c r="H18" s="79">
        <v>32940</v>
      </c>
      <c r="I18" s="79">
        <v>32940</v>
      </c>
      <c r="J18" s="483">
        <v>10800</v>
      </c>
      <c r="K18" s="468">
        <v>8640</v>
      </c>
    </row>
    <row r="19" spans="1:13" ht="24" customHeight="1">
      <c r="A19" s="177">
        <v>4</v>
      </c>
      <c r="B19" s="145" t="s">
        <v>637</v>
      </c>
      <c r="H19" s="178"/>
      <c r="I19" s="178"/>
      <c r="J19" s="477"/>
      <c r="K19" s="178"/>
      <c r="L19" s="101"/>
      <c r="M19" s="98"/>
    </row>
    <row r="20" spans="1:11" ht="24" customHeight="1">
      <c r="A20" s="177"/>
      <c r="B20" s="134" t="s">
        <v>720</v>
      </c>
      <c r="C20" s="103">
        <v>1647740</v>
      </c>
      <c r="D20" s="103">
        <v>3295480</v>
      </c>
      <c r="E20" s="103">
        <v>1647740</v>
      </c>
      <c r="F20" s="104">
        <v>0.4</v>
      </c>
      <c r="G20" s="104">
        <v>0.4</v>
      </c>
      <c r="H20" s="86">
        <v>15214238.54</v>
      </c>
      <c r="I20" s="86">
        <v>8609338.54</v>
      </c>
      <c r="J20" s="484">
        <v>0</v>
      </c>
      <c r="K20" s="437">
        <v>0</v>
      </c>
    </row>
    <row r="21" spans="1:11" ht="24" customHeight="1">
      <c r="A21" s="177"/>
      <c r="B21" s="179" t="s">
        <v>631</v>
      </c>
      <c r="C21" s="180"/>
      <c r="H21" s="77">
        <f>SUM(H14:H20)</f>
        <v>32239648.54</v>
      </c>
      <c r="I21" s="77">
        <f>SUM(I14:I20)</f>
        <v>25634748.54</v>
      </c>
      <c r="J21" s="485">
        <f>SUM(J14:J20)</f>
        <v>1514385</v>
      </c>
      <c r="K21" s="77">
        <f>SUM(K14:K20)</f>
        <v>1467225</v>
      </c>
    </row>
    <row r="22" spans="1:11" ht="24" customHeight="1">
      <c r="A22" s="177"/>
      <c r="B22" s="181" t="s">
        <v>557</v>
      </c>
      <c r="H22" s="182">
        <v>26835827.96</v>
      </c>
      <c r="I22" s="106">
        <v>27044275.46</v>
      </c>
      <c r="J22" s="483">
        <v>0</v>
      </c>
      <c r="K22" s="437">
        <v>0</v>
      </c>
    </row>
    <row r="23" spans="1:11" ht="24" customHeight="1" thickBot="1">
      <c r="A23" s="177"/>
      <c r="B23" s="181" t="s">
        <v>639</v>
      </c>
      <c r="H23" s="183">
        <f>SUM(H21:H22)</f>
        <v>59075476.5</v>
      </c>
      <c r="I23" s="183">
        <f>SUM(I21:I22)</f>
        <v>52679024</v>
      </c>
      <c r="J23" s="486">
        <f>SUM(J21:J22)</f>
        <v>1514385</v>
      </c>
      <c r="K23" s="183">
        <f>SUM(K21:K22)</f>
        <v>1467225</v>
      </c>
    </row>
    <row r="24" spans="1:10" ht="24" customHeight="1" thickTop="1">
      <c r="A24" s="172" t="s">
        <v>5</v>
      </c>
      <c r="B24" s="173"/>
      <c r="J24" s="477"/>
    </row>
    <row r="25" spans="1:10" ht="24" customHeight="1">
      <c r="A25" s="172"/>
      <c r="B25" s="181" t="s">
        <v>735</v>
      </c>
      <c r="J25" s="477"/>
    </row>
    <row r="26" spans="1:10" ht="24" customHeight="1">
      <c r="A26" s="177">
        <v>5</v>
      </c>
      <c r="B26" s="162" t="s">
        <v>641</v>
      </c>
      <c r="C26" s="103">
        <v>10000</v>
      </c>
      <c r="D26" s="98"/>
      <c r="E26" s="98"/>
      <c r="F26" s="98"/>
      <c r="G26" s="98"/>
      <c r="H26" s="98"/>
      <c r="I26" s="98"/>
      <c r="J26" s="487"/>
    </row>
    <row r="27" spans="1:11" ht="24" customHeight="1">
      <c r="A27" s="177"/>
      <c r="B27" s="134" t="s">
        <v>642</v>
      </c>
      <c r="C27" s="98"/>
      <c r="D27" s="105">
        <v>0</v>
      </c>
      <c r="E27" s="103">
        <v>80000</v>
      </c>
      <c r="F27" s="105">
        <v>0</v>
      </c>
      <c r="G27" s="104">
        <v>9.75</v>
      </c>
      <c r="H27" s="105">
        <v>0</v>
      </c>
      <c r="I27" s="105">
        <v>7800000</v>
      </c>
      <c r="J27" s="483">
        <v>0</v>
      </c>
      <c r="K27" s="435">
        <v>0</v>
      </c>
    </row>
    <row r="28" spans="1:11" ht="24" customHeight="1">
      <c r="A28" s="177">
        <v>6</v>
      </c>
      <c r="B28" s="162" t="s">
        <v>621</v>
      </c>
      <c r="C28" s="103">
        <v>40000</v>
      </c>
      <c r="D28" s="103">
        <v>10000</v>
      </c>
      <c r="E28" s="103">
        <v>10000</v>
      </c>
      <c r="F28" s="104">
        <v>3.5</v>
      </c>
      <c r="G28" s="104">
        <v>3.5</v>
      </c>
      <c r="H28" s="105">
        <v>1435000</v>
      </c>
      <c r="I28" s="105">
        <v>1435000</v>
      </c>
      <c r="J28" s="483">
        <v>87500</v>
      </c>
      <c r="K28" s="105">
        <v>77000</v>
      </c>
    </row>
    <row r="29" spans="1:11" ht="24" customHeight="1">
      <c r="A29" s="177">
        <v>7</v>
      </c>
      <c r="B29" s="162" t="s">
        <v>622</v>
      </c>
      <c r="C29" s="103">
        <v>10000</v>
      </c>
      <c r="D29" s="103"/>
      <c r="E29" s="103"/>
      <c r="F29" s="104"/>
      <c r="G29" s="104"/>
      <c r="H29" s="105"/>
      <c r="I29" s="105"/>
      <c r="J29" s="104"/>
      <c r="K29" s="105"/>
    </row>
    <row r="30" spans="2:11" ht="24" customHeight="1">
      <c r="B30" s="134" t="s">
        <v>620</v>
      </c>
      <c r="C30" s="103"/>
      <c r="D30" s="103">
        <v>130000</v>
      </c>
      <c r="E30" s="103">
        <v>130000</v>
      </c>
      <c r="F30" s="104">
        <v>3.85</v>
      </c>
      <c r="G30" s="104">
        <v>3.85</v>
      </c>
      <c r="H30" s="105">
        <v>5000000</v>
      </c>
      <c r="I30" s="105">
        <v>5000000</v>
      </c>
      <c r="J30" s="483">
        <v>0</v>
      </c>
      <c r="K30" s="435" t="s">
        <v>792</v>
      </c>
    </row>
    <row r="31" spans="1:11" ht="24" customHeight="1">
      <c r="A31" s="177">
        <v>8</v>
      </c>
      <c r="B31" s="162" t="s">
        <v>374</v>
      </c>
      <c r="C31" s="103">
        <v>20000</v>
      </c>
      <c r="D31" s="103">
        <v>60000</v>
      </c>
      <c r="E31" s="103">
        <v>60000</v>
      </c>
      <c r="F31" s="111">
        <v>0.004</v>
      </c>
      <c r="G31" s="111">
        <v>0.004</v>
      </c>
      <c r="H31" s="105">
        <v>16251010</v>
      </c>
      <c r="I31" s="105">
        <v>16251010</v>
      </c>
      <c r="J31" s="483">
        <v>0</v>
      </c>
      <c r="K31" s="435" t="s">
        <v>792</v>
      </c>
    </row>
    <row r="32" spans="1:11" ht="24" customHeight="1">
      <c r="A32" s="177">
        <v>9</v>
      </c>
      <c r="B32" s="162" t="s">
        <v>755</v>
      </c>
      <c r="C32" s="103"/>
      <c r="D32" s="103">
        <v>780000</v>
      </c>
      <c r="E32" s="103">
        <v>780000</v>
      </c>
      <c r="F32" s="104">
        <v>0.58</v>
      </c>
      <c r="G32" s="104">
        <v>0.58</v>
      </c>
      <c r="H32" s="105">
        <v>4500000</v>
      </c>
      <c r="I32" s="105">
        <v>4500000</v>
      </c>
      <c r="J32" s="488">
        <v>675000</v>
      </c>
      <c r="K32" s="105">
        <v>540000</v>
      </c>
    </row>
    <row r="33" spans="1:11" s="141" customFormat="1" ht="24" customHeight="1">
      <c r="A33" s="177">
        <v>10</v>
      </c>
      <c r="B33" s="162" t="s">
        <v>649</v>
      </c>
      <c r="C33" s="103">
        <v>780000</v>
      </c>
      <c r="D33" s="103"/>
      <c r="E33" s="103"/>
      <c r="F33" s="98"/>
      <c r="G33" s="98"/>
      <c r="H33" s="105"/>
      <c r="I33" s="105"/>
      <c r="J33" s="110"/>
      <c r="K33" s="105"/>
    </row>
    <row r="34" spans="1:11" s="141" customFormat="1" ht="24" customHeight="1">
      <c r="A34" s="177"/>
      <c r="B34" s="134" t="s">
        <v>620</v>
      </c>
      <c r="C34" s="103"/>
      <c r="D34" s="103">
        <v>200000</v>
      </c>
      <c r="E34" s="103">
        <v>200000</v>
      </c>
      <c r="F34" s="104">
        <v>0.98</v>
      </c>
      <c r="G34" s="104">
        <v>0.98</v>
      </c>
      <c r="H34" s="105">
        <v>1950000</v>
      </c>
      <c r="I34" s="105">
        <v>1950000</v>
      </c>
      <c r="J34" s="435">
        <v>0</v>
      </c>
      <c r="K34" s="435">
        <v>0</v>
      </c>
    </row>
    <row r="35" spans="1:11" s="141" customFormat="1" ht="24" customHeight="1">
      <c r="A35" s="177">
        <v>11</v>
      </c>
      <c r="B35" s="162" t="s">
        <v>651</v>
      </c>
      <c r="C35" s="103">
        <v>180000</v>
      </c>
      <c r="D35" s="134"/>
      <c r="E35" s="134"/>
      <c r="F35" s="134"/>
      <c r="G35" s="134"/>
      <c r="H35" s="105"/>
      <c r="I35" s="105"/>
      <c r="J35" s="134"/>
      <c r="K35" s="105"/>
    </row>
    <row r="36" spans="1:11" ht="24" customHeight="1">
      <c r="A36" s="177"/>
      <c r="B36" s="145" t="s">
        <v>652</v>
      </c>
      <c r="D36" s="103">
        <v>35000</v>
      </c>
      <c r="E36" s="103">
        <v>35000</v>
      </c>
      <c r="F36" s="104">
        <v>9.79</v>
      </c>
      <c r="G36" s="104">
        <v>9.79</v>
      </c>
      <c r="H36" s="105">
        <v>3427500</v>
      </c>
      <c r="I36" s="105">
        <v>3427500</v>
      </c>
      <c r="J36" s="435">
        <v>0</v>
      </c>
      <c r="K36" s="435">
        <v>980265</v>
      </c>
    </row>
    <row r="37" spans="1:11" ht="24" customHeight="1">
      <c r="A37" s="177">
        <v>12</v>
      </c>
      <c r="B37" s="162" t="s">
        <v>653</v>
      </c>
      <c r="C37" s="103">
        <v>35000</v>
      </c>
      <c r="H37" s="105"/>
      <c r="I37" s="105"/>
      <c r="K37" s="105"/>
    </row>
    <row r="38" spans="1:11" ht="24" customHeight="1">
      <c r="A38" s="177"/>
      <c r="B38" s="145" t="s">
        <v>623</v>
      </c>
      <c r="D38" s="103">
        <v>18000</v>
      </c>
      <c r="E38" s="103">
        <v>18000</v>
      </c>
      <c r="F38" s="104">
        <v>3.78</v>
      </c>
      <c r="G38" s="104">
        <v>3.78</v>
      </c>
      <c r="H38" s="105">
        <v>680000</v>
      </c>
      <c r="I38" s="105">
        <v>680000</v>
      </c>
      <c r="J38" s="435">
        <v>0</v>
      </c>
      <c r="K38" s="435">
        <v>0</v>
      </c>
    </row>
    <row r="39" spans="1:11" ht="24" customHeight="1">
      <c r="A39" s="177">
        <v>13</v>
      </c>
      <c r="B39" s="162" t="s">
        <v>757</v>
      </c>
      <c r="C39" s="103">
        <v>45000</v>
      </c>
      <c r="D39" s="103">
        <v>35000</v>
      </c>
      <c r="E39" s="103">
        <v>35000</v>
      </c>
      <c r="F39" s="104">
        <v>3.83</v>
      </c>
      <c r="G39" s="104">
        <v>3.83</v>
      </c>
      <c r="H39" s="105">
        <v>1340000</v>
      </c>
      <c r="I39" s="105">
        <v>1340000</v>
      </c>
      <c r="J39" s="435">
        <v>670000</v>
      </c>
      <c r="K39" s="105">
        <v>402000</v>
      </c>
    </row>
    <row r="40" spans="1:11" ht="24" customHeight="1">
      <c r="A40" s="798" t="s">
        <v>561</v>
      </c>
      <c r="B40" s="798"/>
      <c r="C40" s="798"/>
      <c r="D40" s="798"/>
      <c r="E40" s="798"/>
      <c r="F40" s="798"/>
      <c r="G40" s="798"/>
      <c r="H40" s="798"/>
      <c r="I40" s="798"/>
      <c r="J40" s="798"/>
      <c r="K40" s="798"/>
    </row>
    <row r="41" spans="1:11" ht="24" customHeight="1">
      <c r="A41" s="427"/>
      <c r="B41" s="427"/>
      <c r="C41" s="427"/>
      <c r="D41" s="427"/>
      <c r="E41" s="427"/>
      <c r="F41" s="427"/>
      <c r="G41" s="427"/>
      <c r="H41" s="427"/>
      <c r="I41" s="427"/>
      <c r="J41" s="427"/>
      <c r="K41" s="427"/>
    </row>
    <row r="42" spans="1:9" ht="24" customHeight="1">
      <c r="A42" s="174" t="s">
        <v>257</v>
      </c>
      <c r="B42" s="135"/>
      <c r="H42" s="77"/>
      <c r="I42" s="77"/>
    </row>
    <row r="43" spans="1:11" ht="24" customHeight="1">
      <c r="A43" s="176" t="s">
        <v>670</v>
      </c>
      <c r="B43" s="131" t="s">
        <v>589</v>
      </c>
      <c r="C43" s="35" t="s">
        <v>609</v>
      </c>
      <c r="D43" s="132" t="s">
        <v>552</v>
      </c>
      <c r="E43" s="132"/>
      <c r="F43" s="132" t="s">
        <v>554</v>
      </c>
      <c r="G43" s="132"/>
      <c r="H43" s="132" t="s">
        <v>672</v>
      </c>
      <c r="I43" s="132"/>
      <c r="J43" s="133" t="s">
        <v>673</v>
      </c>
      <c r="K43" s="412"/>
    </row>
    <row r="44" spans="1:11" ht="24" customHeight="1">
      <c r="A44" s="135"/>
      <c r="B44" s="136"/>
      <c r="C44" s="137" t="s">
        <v>610</v>
      </c>
      <c r="D44" s="138" t="s">
        <v>675</v>
      </c>
      <c r="E44" s="138"/>
      <c r="F44" s="138" t="s">
        <v>794</v>
      </c>
      <c r="G44" s="138"/>
      <c r="H44" s="139" t="s">
        <v>674</v>
      </c>
      <c r="I44" s="139"/>
      <c r="J44" s="139" t="s">
        <v>674</v>
      </c>
      <c r="K44" s="413"/>
    </row>
    <row r="45" spans="1:11" ht="24" customHeight="1">
      <c r="A45" s="135"/>
      <c r="B45" s="136"/>
      <c r="C45" s="137"/>
      <c r="D45" s="356" t="s">
        <v>27</v>
      </c>
      <c r="E45" s="356" t="s">
        <v>570</v>
      </c>
      <c r="F45" s="356" t="s">
        <v>27</v>
      </c>
      <c r="G45" s="356" t="s">
        <v>570</v>
      </c>
      <c r="H45" s="356" t="s">
        <v>27</v>
      </c>
      <c r="I45" s="356" t="s">
        <v>570</v>
      </c>
      <c r="J45" s="356" t="s">
        <v>27</v>
      </c>
      <c r="K45" s="356" t="s">
        <v>570</v>
      </c>
    </row>
    <row r="46" spans="1:11" s="141" customFormat="1" ht="24" customHeight="1">
      <c r="A46" s="140"/>
      <c r="B46" s="20"/>
      <c r="C46" s="4"/>
      <c r="D46" s="37">
        <v>2013</v>
      </c>
      <c r="E46" s="37" t="s">
        <v>344</v>
      </c>
      <c r="F46" s="37">
        <v>2013</v>
      </c>
      <c r="G46" s="37" t="s">
        <v>344</v>
      </c>
      <c r="H46" s="37" t="s">
        <v>383</v>
      </c>
      <c r="I46" s="37" t="s">
        <v>344</v>
      </c>
      <c r="J46" s="37" t="s">
        <v>383</v>
      </c>
      <c r="K46" s="37" t="s">
        <v>344</v>
      </c>
    </row>
    <row r="47" spans="1:11" ht="24" customHeight="1">
      <c r="A47" s="177">
        <v>14</v>
      </c>
      <c r="B47" s="162" t="s">
        <v>758</v>
      </c>
      <c r="C47" s="103">
        <v>120000</v>
      </c>
      <c r="D47" s="103">
        <v>220000</v>
      </c>
      <c r="E47" s="103">
        <v>220000</v>
      </c>
      <c r="F47" s="104">
        <v>3.07</v>
      </c>
      <c r="G47" s="104">
        <v>3.07</v>
      </c>
      <c r="H47" s="105">
        <v>6495300</v>
      </c>
      <c r="I47" s="105">
        <v>6495300</v>
      </c>
      <c r="J47" s="435">
        <v>0</v>
      </c>
      <c r="K47" s="105">
        <v>0</v>
      </c>
    </row>
    <row r="48" spans="1:11" ht="24" customHeight="1">
      <c r="A48" s="177">
        <v>15</v>
      </c>
      <c r="B48" s="162" t="s">
        <v>624</v>
      </c>
      <c r="C48" s="103">
        <v>538671</v>
      </c>
      <c r="D48" s="103">
        <v>200539</v>
      </c>
      <c r="E48" s="103">
        <v>200539</v>
      </c>
      <c r="F48" s="375">
        <v>0.002</v>
      </c>
      <c r="G48" s="375">
        <v>0.002</v>
      </c>
      <c r="H48" s="105">
        <v>4100000</v>
      </c>
      <c r="I48" s="105">
        <v>4100000</v>
      </c>
      <c r="J48" s="435">
        <v>0</v>
      </c>
      <c r="K48" s="105">
        <v>0</v>
      </c>
    </row>
    <row r="49" spans="1:11" ht="24" customHeight="1">
      <c r="A49" s="177">
        <v>16</v>
      </c>
      <c r="B49" s="162" t="s">
        <v>759</v>
      </c>
      <c r="C49" s="103">
        <v>450000</v>
      </c>
      <c r="D49" s="103">
        <v>450000</v>
      </c>
      <c r="E49" s="103">
        <v>450000</v>
      </c>
      <c r="F49" s="104">
        <v>0.44</v>
      </c>
      <c r="G49" s="104">
        <v>0.44</v>
      </c>
      <c r="H49" s="105">
        <v>3000000</v>
      </c>
      <c r="I49" s="105">
        <v>3000000</v>
      </c>
      <c r="J49" s="435">
        <v>0</v>
      </c>
      <c r="K49" s="105">
        <v>0</v>
      </c>
    </row>
    <row r="50" spans="1:29" ht="24" customHeight="1">
      <c r="A50" s="177">
        <v>17</v>
      </c>
      <c r="B50" s="162" t="s">
        <v>778</v>
      </c>
      <c r="C50" s="103">
        <v>35000</v>
      </c>
      <c r="D50" s="103">
        <v>35000</v>
      </c>
      <c r="E50" s="103">
        <v>35000</v>
      </c>
      <c r="F50" s="104">
        <v>4</v>
      </c>
      <c r="G50" s="104">
        <v>4</v>
      </c>
      <c r="H50" s="105">
        <v>8400000</v>
      </c>
      <c r="I50" s="105">
        <v>8400000</v>
      </c>
      <c r="J50" s="435">
        <v>3220000</v>
      </c>
      <c r="K50" s="105">
        <v>2366000</v>
      </c>
      <c r="V50" s="103"/>
      <c r="W50" s="103"/>
      <c r="X50" s="98"/>
      <c r="Y50" s="98"/>
      <c r="Z50" s="98"/>
      <c r="AA50" s="98"/>
      <c r="AB50" s="98"/>
      <c r="AC50" s="110"/>
    </row>
    <row r="51" spans="1:11" ht="24" customHeight="1">
      <c r="A51" s="177">
        <v>18</v>
      </c>
      <c r="B51" s="162" t="s">
        <v>760</v>
      </c>
      <c r="C51" s="103">
        <v>296250</v>
      </c>
      <c r="D51" s="103">
        <v>296250</v>
      </c>
      <c r="E51" s="103">
        <v>296250</v>
      </c>
      <c r="F51" s="104">
        <v>0.08</v>
      </c>
      <c r="G51" s="104">
        <v>0.08</v>
      </c>
      <c r="H51" s="105">
        <v>1500000</v>
      </c>
      <c r="I51" s="105">
        <v>1500000</v>
      </c>
      <c r="J51" s="435">
        <v>0</v>
      </c>
      <c r="K51" s="105">
        <v>0</v>
      </c>
    </row>
    <row r="52" spans="1:29" ht="24" customHeight="1">
      <c r="A52" s="177">
        <v>19</v>
      </c>
      <c r="B52" s="162" t="s">
        <v>566</v>
      </c>
      <c r="C52" s="184"/>
      <c r="K52" s="134"/>
      <c r="V52" s="103"/>
      <c r="W52" s="103"/>
      <c r="X52" s="98"/>
      <c r="Y52" s="98"/>
      <c r="Z52" s="98"/>
      <c r="AA52" s="98"/>
      <c r="AB52" s="98"/>
      <c r="AC52" s="110"/>
    </row>
    <row r="53" spans="1:11" ht="24" customHeight="1">
      <c r="A53" s="177"/>
      <c r="B53" s="134" t="s">
        <v>567</v>
      </c>
      <c r="C53" s="184"/>
      <c r="D53" s="103">
        <v>320325</v>
      </c>
      <c r="E53" s="103">
        <v>320325</v>
      </c>
      <c r="F53" s="104">
        <v>0.02</v>
      </c>
      <c r="G53" s="104">
        <v>0.02</v>
      </c>
      <c r="H53" s="105">
        <v>520000</v>
      </c>
      <c r="I53" s="105">
        <v>520000</v>
      </c>
      <c r="J53" s="435">
        <v>0</v>
      </c>
      <c r="K53" s="105">
        <v>0</v>
      </c>
    </row>
    <row r="54" spans="1:11" ht="24" customHeight="1">
      <c r="A54" s="177">
        <v>20</v>
      </c>
      <c r="B54" s="162" t="s">
        <v>654</v>
      </c>
      <c r="C54" s="103"/>
      <c r="D54" s="103"/>
      <c r="E54" s="103"/>
      <c r="F54" s="104"/>
      <c r="G54" s="104"/>
      <c r="H54" s="105"/>
      <c r="I54" s="105"/>
      <c r="J54" s="109"/>
      <c r="K54" s="105"/>
    </row>
    <row r="55" spans="1:11" ht="24" customHeight="1">
      <c r="A55" s="177"/>
      <c r="B55" s="145" t="s">
        <v>652</v>
      </c>
      <c r="C55" s="103">
        <v>80000</v>
      </c>
      <c r="D55" s="103">
        <v>80000</v>
      </c>
      <c r="E55" s="103">
        <v>80000</v>
      </c>
      <c r="F55" s="104">
        <v>1.5</v>
      </c>
      <c r="G55" s="104">
        <v>1.5</v>
      </c>
      <c r="H55" s="105">
        <v>1200000</v>
      </c>
      <c r="I55" s="105">
        <v>1200000</v>
      </c>
      <c r="J55" s="435">
        <v>141600</v>
      </c>
      <c r="K55" s="105">
        <v>126000</v>
      </c>
    </row>
    <row r="56" spans="1:11" ht="24" customHeight="1">
      <c r="A56" s="177">
        <v>21</v>
      </c>
      <c r="B56" s="162" t="s">
        <v>761</v>
      </c>
      <c r="C56" s="103">
        <v>450000</v>
      </c>
      <c r="D56" s="103">
        <v>450000</v>
      </c>
      <c r="E56" s="103">
        <v>450000</v>
      </c>
      <c r="F56" s="104">
        <v>0.67</v>
      </c>
      <c r="G56" s="104">
        <v>0.67</v>
      </c>
      <c r="H56" s="105">
        <v>3000000</v>
      </c>
      <c r="I56" s="105">
        <v>3000000</v>
      </c>
      <c r="J56" s="435">
        <v>1500000</v>
      </c>
      <c r="K56" s="105">
        <v>1800000</v>
      </c>
    </row>
    <row r="57" spans="1:11" ht="24" customHeight="1">
      <c r="A57" s="177">
        <v>22</v>
      </c>
      <c r="B57" s="162" t="s">
        <v>655</v>
      </c>
      <c r="K57" s="134"/>
    </row>
    <row r="58" spans="2:11" ht="24" customHeight="1">
      <c r="B58" s="145" t="s">
        <v>652</v>
      </c>
      <c r="C58" s="103">
        <v>426530</v>
      </c>
      <c r="D58" s="489">
        <v>0</v>
      </c>
      <c r="E58" s="185" t="s">
        <v>354</v>
      </c>
      <c r="F58" s="104">
        <v>0</v>
      </c>
      <c r="G58" s="562">
        <v>0.7</v>
      </c>
      <c r="H58" s="105">
        <v>0</v>
      </c>
      <c r="I58" s="105">
        <v>0</v>
      </c>
      <c r="J58" s="435">
        <v>0</v>
      </c>
      <c r="K58" s="105">
        <v>351489.65</v>
      </c>
    </row>
    <row r="59" spans="1:11" ht="24" customHeight="1">
      <c r="A59" s="177">
        <v>23</v>
      </c>
      <c r="B59" s="162" t="s">
        <v>656</v>
      </c>
      <c r="K59" s="134"/>
    </row>
    <row r="60" spans="1:11" ht="24" customHeight="1">
      <c r="A60" s="177"/>
      <c r="B60" s="145" t="s">
        <v>657</v>
      </c>
      <c r="K60" s="134"/>
    </row>
    <row r="61" spans="1:11" ht="24" customHeight="1">
      <c r="A61" s="177"/>
      <c r="B61" s="145" t="s">
        <v>625</v>
      </c>
      <c r="C61" s="103">
        <v>887350</v>
      </c>
      <c r="D61" s="103">
        <v>887350</v>
      </c>
      <c r="E61" s="103">
        <v>887350</v>
      </c>
      <c r="F61" s="104">
        <v>0.7</v>
      </c>
      <c r="G61" s="104">
        <v>0.7</v>
      </c>
      <c r="H61" s="105">
        <v>6250000</v>
      </c>
      <c r="I61" s="105">
        <v>6250000</v>
      </c>
      <c r="J61" s="435">
        <v>0</v>
      </c>
      <c r="K61" s="105">
        <v>0</v>
      </c>
    </row>
    <row r="62" spans="1:11" ht="24" customHeight="1">
      <c r="A62" s="177">
        <v>24</v>
      </c>
      <c r="B62" s="162" t="s">
        <v>659</v>
      </c>
      <c r="K62" s="134"/>
    </row>
    <row r="63" spans="2:11" ht="24" customHeight="1">
      <c r="B63" s="145" t="s">
        <v>652</v>
      </c>
      <c r="C63" s="103">
        <v>60000</v>
      </c>
      <c r="D63" s="103">
        <v>60000</v>
      </c>
      <c r="E63" s="103">
        <v>60000</v>
      </c>
      <c r="F63" s="104">
        <v>1.67</v>
      </c>
      <c r="G63" s="104">
        <v>1.67</v>
      </c>
      <c r="H63" s="105">
        <v>1000000</v>
      </c>
      <c r="I63" s="105">
        <v>1000000</v>
      </c>
      <c r="J63" s="435">
        <v>0</v>
      </c>
      <c r="K63" s="105">
        <v>75000</v>
      </c>
    </row>
    <row r="64" spans="1:11" ht="24" customHeight="1">
      <c r="A64" s="177">
        <v>25</v>
      </c>
      <c r="B64" s="162" t="s">
        <v>661</v>
      </c>
      <c r="K64" s="134"/>
    </row>
    <row r="65" spans="1:11" ht="24" customHeight="1">
      <c r="A65" s="177"/>
      <c r="B65" s="145" t="s">
        <v>652</v>
      </c>
      <c r="C65" s="103">
        <v>350000</v>
      </c>
      <c r="D65" s="487">
        <v>0</v>
      </c>
      <c r="E65" s="563">
        <v>350000</v>
      </c>
      <c r="F65" s="104">
        <v>0</v>
      </c>
      <c r="G65" s="104">
        <v>0.06</v>
      </c>
      <c r="H65" s="105">
        <v>0</v>
      </c>
      <c r="I65" s="105">
        <v>0</v>
      </c>
      <c r="J65" s="435">
        <v>0</v>
      </c>
      <c r="K65" s="105">
        <v>0</v>
      </c>
    </row>
    <row r="66" spans="1:11" s="141" customFormat="1" ht="24" customHeight="1">
      <c r="A66" s="177">
        <v>26</v>
      </c>
      <c r="B66" s="162" t="s">
        <v>762</v>
      </c>
      <c r="C66" s="103">
        <v>142000</v>
      </c>
      <c r="D66" s="103">
        <v>142000</v>
      </c>
      <c r="E66" s="103">
        <v>142000</v>
      </c>
      <c r="F66" s="104">
        <v>1.76</v>
      </c>
      <c r="G66" s="104">
        <v>1.76</v>
      </c>
      <c r="H66" s="105">
        <v>2500000</v>
      </c>
      <c r="I66" s="105">
        <v>2500000</v>
      </c>
      <c r="J66" s="435">
        <v>0</v>
      </c>
      <c r="K66" s="105">
        <v>0</v>
      </c>
    </row>
    <row r="67" spans="1:11" ht="24" customHeight="1">
      <c r="A67" s="177">
        <v>27</v>
      </c>
      <c r="B67" s="162" t="s">
        <v>662</v>
      </c>
      <c r="K67" s="134"/>
    </row>
    <row r="68" spans="2:11" ht="24" customHeight="1">
      <c r="B68" s="145" t="s">
        <v>652</v>
      </c>
      <c r="C68" s="103">
        <v>15000</v>
      </c>
      <c r="D68" s="103">
        <v>15000</v>
      </c>
      <c r="E68" s="103">
        <v>15000</v>
      </c>
      <c r="F68" s="104">
        <v>7</v>
      </c>
      <c r="G68" s="104">
        <v>7</v>
      </c>
      <c r="H68" s="105">
        <v>1050000</v>
      </c>
      <c r="I68" s="105">
        <v>1050000</v>
      </c>
      <c r="J68" s="435">
        <v>0</v>
      </c>
      <c r="K68" s="105">
        <v>0</v>
      </c>
    </row>
    <row r="69" spans="1:11" ht="24" customHeight="1">
      <c r="A69" s="177">
        <v>28</v>
      </c>
      <c r="B69" s="162" t="s">
        <v>663</v>
      </c>
      <c r="C69" s="103"/>
      <c r="D69" s="103"/>
      <c r="E69" s="103"/>
      <c r="F69" s="104"/>
      <c r="G69" s="104"/>
      <c r="H69" s="98"/>
      <c r="I69" s="98"/>
      <c r="J69" s="110"/>
      <c r="K69" s="98"/>
    </row>
    <row r="70" spans="2:11" ht="24" customHeight="1">
      <c r="B70" s="145" t="s">
        <v>664</v>
      </c>
      <c r="C70" s="103">
        <v>6000</v>
      </c>
      <c r="D70" s="105">
        <v>0</v>
      </c>
      <c r="E70" s="103">
        <v>6000</v>
      </c>
      <c r="F70" s="105">
        <v>0</v>
      </c>
      <c r="G70" s="104">
        <v>7.5</v>
      </c>
      <c r="H70" s="105">
        <v>0</v>
      </c>
      <c r="I70" s="105">
        <v>450000</v>
      </c>
      <c r="J70" s="435">
        <v>0</v>
      </c>
      <c r="K70" s="105">
        <v>0</v>
      </c>
    </row>
    <row r="71" spans="1:11" ht="24" customHeight="1">
      <c r="A71" s="177">
        <v>29</v>
      </c>
      <c r="B71" s="466" t="s">
        <v>388</v>
      </c>
      <c r="C71" s="103"/>
      <c r="D71" s="103"/>
      <c r="E71" s="103"/>
      <c r="F71" s="98"/>
      <c r="G71" s="98"/>
      <c r="H71" s="98"/>
      <c r="I71" s="98"/>
      <c r="J71" s="110"/>
      <c r="K71" s="98"/>
    </row>
    <row r="72" spans="1:11" ht="24" customHeight="1">
      <c r="A72" s="177"/>
      <c r="B72" s="467" t="s">
        <v>658</v>
      </c>
      <c r="C72" s="103">
        <v>160000</v>
      </c>
      <c r="D72" s="103">
        <v>280000</v>
      </c>
      <c r="E72" s="103">
        <v>160000</v>
      </c>
      <c r="F72" s="104">
        <v>6.45</v>
      </c>
      <c r="G72" s="104">
        <v>6.45</v>
      </c>
      <c r="H72" s="105">
        <v>18052630</v>
      </c>
      <c r="I72" s="105">
        <v>18052630</v>
      </c>
      <c r="J72" s="435">
        <v>523526.27</v>
      </c>
      <c r="K72" s="105">
        <v>330105.28</v>
      </c>
    </row>
    <row r="73" spans="1:11" ht="24" customHeight="1">
      <c r="A73" s="177">
        <v>30</v>
      </c>
      <c r="B73" s="145" t="s">
        <v>498</v>
      </c>
      <c r="C73" s="103"/>
      <c r="D73" s="104">
        <v>0</v>
      </c>
      <c r="E73" s="457">
        <v>575000</v>
      </c>
      <c r="F73" s="104">
        <v>0</v>
      </c>
      <c r="G73" s="357">
        <v>1.29</v>
      </c>
      <c r="H73" s="105">
        <v>0</v>
      </c>
      <c r="I73" s="105">
        <v>0</v>
      </c>
      <c r="J73" s="435">
        <v>0</v>
      </c>
      <c r="K73" s="435">
        <v>0</v>
      </c>
    </row>
    <row r="74" spans="1:12" s="127" customFormat="1" ht="24" customHeight="1">
      <c r="A74" s="247">
        <v>31</v>
      </c>
      <c r="B74" s="142" t="s">
        <v>734</v>
      </c>
      <c r="C74" s="143" t="s">
        <v>629</v>
      </c>
      <c r="D74" s="92">
        <v>50000</v>
      </c>
      <c r="E74" s="92">
        <v>50000</v>
      </c>
      <c r="F74" s="79">
        <v>10</v>
      </c>
      <c r="G74" s="79">
        <v>10</v>
      </c>
      <c r="H74" s="79">
        <v>5000000</v>
      </c>
      <c r="I74" s="79">
        <v>5000000</v>
      </c>
      <c r="J74" s="435">
        <v>0</v>
      </c>
      <c r="K74" s="435">
        <v>0</v>
      </c>
      <c r="L74" s="81"/>
    </row>
    <row r="75" spans="1:12" s="127" customFormat="1" ht="24" customHeight="1">
      <c r="A75" s="247">
        <v>32</v>
      </c>
      <c r="B75" s="142" t="s">
        <v>586</v>
      </c>
      <c r="C75" s="144" t="s">
        <v>614</v>
      </c>
      <c r="D75" s="95">
        <v>82500</v>
      </c>
      <c r="E75" s="95">
        <v>82500</v>
      </c>
      <c r="F75" s="79">
        <v>1.52</v>
      </c>
      <c r="G75" s="79">
        <v>1.52</v>
      </c>
      <c r="H75" s="79">
        <v>5000000</v>
      </c>
      <c r="I75" s="79">
        <v>5000000</v>
      </c>
      <c r="J75" s="435">
        <v>0</v>
      </c>
      <c r="K75" s="435">
        <v>0</v>
      </c>
      <c r="L75" s="80"/>
    </row>
    <row r="76" spans="1:12" s="127" customFormat="1" ht="24" customHeight="1">
      <c r="A76" s="101">
        <v>33</v>
      </c>
      <c r="B76" s="83" t="s">
        <v>389</v>
      </c>
      <c r="C76" s="84"/>
      <c r="D76" s="95">
        <v>384315</v>
      </c>
      <c r="E76" s="95">
        <v>384315</v>
      </c>
      <c r="F76" s="81">
        <v>1</v>
      </c>
      <c r="G76" s="81">
        <v>1</v>
      </c>
      <c r="H76" s="79">
        <v>3010800</v>
      </c>
      <c r="I76" s="79">
        <v>3010800</v>
      </c>
      <c r="J76" s="435">
        <v>307440</v>
      </c>
      <c r="K76" s="435">
        <v>0</v>
      </c>
      <c r="L76" s="80"/>
    </row>
    <row r="77" spans="1:11" ht="24" customHeight="1">
      <c r="A77" s="177"/>
      <c r="B77" s="162" t="s">
        <v>631</v>
      </c>
      <c r="C77" s="186"/>
      <c r="F77" s="77"/>
      <c r="G77" s="77"/>
      <c r="H77" s="187">
        <f>SUM(H26:H76)</f>
        <v>104662240</v>
      </c>
      <c r="I77" s="187">
        <f>SUM(I26:I76)</f>
        <v>112912240</v>
      </c>
      <c r="J77" s="187">
        <f>SUM(J26:J76)</f>
        <v>7125066.27</v>
      </c>
      <c r="K77" s="187">
        <f>SUM(K26:K76)</f>
        <v>7047859.930000001</v>
      </c>
    </row>
    <row r="78" spans="1:14" ht="24" customHeight="1">
      <c r="A78" s="177"/>
      <c r="B78" s="161" t="s">
        <v>632</v>
      </c>
      <c r="C78" s="188"/>
      <c r="H78" s="112">
        <v>-52898474.17</v>
      </c>
      <c r="I78" s="112">
        <v>-61148474.17</v>
      </c>
      <c r="J78" s="435">
        <v>0</v>
      </c>
      <c r="K78" s="435">
        <v>0</v>
      </c>
      <c r="N78" s="189"/>
    </row>
    <row r="79" spans="1:11" ht="24" customHeight="1" thickBot="1">
      <c r="A79" s="177"/>
      <c r="B79" s="161" t="s">
        <v>666</v>
      </c>
      <c r="C79" s="188"/>
      <c r="H79" s="113">
        <f>H77+H78</f>
        <v>51763765.83</v>
      </c>
      <c r="I79" s="113">
        <f>I77+I78</f>
        <v>51763765.83</v>
      </c>
      <c r="J79" s="113">
        <f>SUM(J77:J78)</f>
        <v>7125066.27</v>
      </c>
      <c r="K79" s="113">
        <f>SUM(K77:K78)</f>
        <v>7047859.930000001</v>
      </c>
    </row>
    <row r="80" spans="1:11" ht="24" customHeight="1" thickBot="1" thickTop="1">
      <c r="A80" s="177"/>
      <c r="B80" s="190" t="s">
        <v>599</v>
      </c>
      <c r="H80" s="191">
        <f>H23+H79</f>
        <v>110839242.33</v>
      </c>
      <c r="I80" s="191">
        <f>I23+I79</f>
        <v>104442789.83</v>
      </c>
      <c r="J80" s="191">
        <f>J23+J79</f>
        <v>8639451.27</v>
      </c>
      <c r="K80" s="191">
        <f>K23+K79</f>
        <v>8515084.93</v>
      </c>
    </row>
    <row r="81" ht="24" customHeight="1" thickTop="1"/>
  </sheetData>
  <sheetProtection/>
  <mergeCells count="3">
    <mergeCell ref="A1:K1"/>
    <mergeCell ref="A40:K40"/>
    <mergeCell ref="A3:K3"/>
  </mergeCells>
  <printOptions/>
  <pageMargins left="0.76" right="0.1968503937007874" top="0.6" bottom="0.7086614173228347" header="0.2755905511811024" footer="0.31496062992125984"/>
  <pageSetup horizontalDpi="600" verticalDpi="600" orientation="portrait" paperSize="9" scale="80" r:id="rId1"/>
  <rowBreaks count="1" manualBreakCount="1">
    <brk id="39" max="255" man="1"/>
  </rowBreaks>
</worksheet>
</file>

<file path=xl/worksheets/sheet7.xml><?xml version="1.0" encoding="utf-8"?>
<worksheet xmlns="http://schemas.openxmlformats.org/spreadsheetml/2006/main" xmlns:r="http://schemas.openxmlformats.org/officeDocument/2006/relationships">
  <dimension ref="A1:O92"/>
  <sheetViews>
    <sheetView zoomScaleSheetLayoutView="80" zoomScalePageLayoutView="0" workbookViewId="0" topLeftCell="A64">
      <selection activeCell="F60" sqref="F60"/>
    </sheetView>
  </sheetViews>
  <sheetFormatPr defaultColWidth="9.140625" defaultRowHeight="25.5" customHeight="1"/>
  <cols>
    <col min="1" max="1" width="17.7109375" style="283" customWidth="1"/>
    <col min="2" max="2" width="16.8515625" style="283" customWidth="1"/>
    <col min="3" max="3" width="1.28515625" style="283" customWidth="1"/>
    <col min="4" max="4" width="16.8515625" style="283" customWidth="1"/>
    <col min="5" max="5" width="1.28515625" style="283" customWidth="1"/>
    <col min="6" max="6" width="16.8515625" style="283" customWidth="1"/>
    <col min="7" max="7" width="1.28515625" style="283" customWidth="1"/>
    <col min="8" max="8" width="16.8515625" style="283" customWidth="1"/>
    <col min="9" max="9" width="1.28515625" style="283" customWidth="1"/>
    <col min="10" max="10" width="16.8515625" style="283" customWidth="1"/>
    <col min="11" max="11" width="1.28515625" style="283" customWidth="1"/>
    <col min="12" max="12" width="16.8515625" style="283" customWidth="1"/>
    <col min="13" max="13" width="2.57421875" style="283" customWidth="1"/>
    <col min="14" max="16384" width="9.140625" style="283" customWidth="1"/>
  </cols>
  <sheetData>
    <row r="1" spans="1:12" ht="24" customHeight="1">
      <c r="A1" s="564" t="s">
        <v>348</v>
      </c>
      <c r="B1" s="565"/>
      <c r="C1" s="565"/>
      <c r="D1" s="565"/>
      <c r="E1" s="565"/>
      <c r="F1" s="565"/>
      <c r="G1" s="565"/>
      <c r="H1" s="565"/>
      <c r="I1" s="565"/>
      <c r="J1" s="565"/>
      <c r="K1" s="565"/>
      <c r="L1" s="565"/>
    </row>
    <row r="2" spans="1:12" ht="24" customHeight="1">
      <c r="A2" s="564"/>
      <c r="B2" s="565"/>
      <c r="C2" s="565"/>
      <c r="D2" s="565"/>
      <c r="E2" s="565"/>
      <c r="F2" s="565"/>
      <c r="G2" s="565"/>
      <c r="H2" s="565"/>
      <c r="I2" s="565"/>
      <c r="J2" s="565"/>
      <c r="K2" s="565"/>
      <c r="L2" s="565"/>
    </row>
    <row r="3" spans="1:12" s="346" customFormat="1" ht="27" customHeight="1">
      <c r="A3" s="566" t="s">
        <v>6</v>
      </c>
      <c r="B3" s="567"/>
      <c r="C3" s="567"/>
      <c r="D3" s="567"/>
      <c r="E3" s="567"/>
      <c r="F3" s="568"/>
      <c r="G3" s="568"/>
      <c r="H3" s="451"/>
      <c r="L3" s="569"/>
    </row>
    <row r="4" spans="1:12" s="346" customFormat="1" ht="28.5" customHeight="1">
      <c r="A4" s="566"/>
      <c r="B4" s="567"/>
      <c r="C4" s="567"/>
      <c r="D4" s="567"/>
      <c r="E4" s="567"/>
      <c r="F4" s="568"/>
      <c r="G4" s="568"/>
      <c r="L4" s="227" t="s">
        <v>763</v>
      </c>
    </row>
    <row r="5" spans="2:13" s="346" customFormat="1" ht="28.5" customHeight="1">
      <c r="B5" s="325"/>
      <c r="C5" s="325"/>
      <c r="D5" s="325"/>
      <c r="E5" s="325"/>
      <c r="F5" s="325"/>
      <c r="G5" s="325"/>
      <c r="J5" s="325" t="s">
        <v>530</v>
      </c>
      <c r="K5" s="325"/>
      <c r="L5" s="230"/>
      <c r="M5" s="233"/>
    </row>
    <row r="6" spans="1:13" s="346" customFormat="1" ht="28.5" customHeight="1">
      <c r="A6" s="570"/>
      <c r="B6" s="571"/>
      <c r="C6" s="571"/>
      <c r="D6" s="572"/>
      <c r="E6" s="572"/>
      <c r="F6" s="573"/>
      <c r="G6" s="573"/>
      <c r="J6" s="231" t="s">
        <v>375</v>
      </c>
      <c r="K6" s="231"/>
      <c r="L6" s="232"/>
      <c r="M6" s="283"/>
    </row>
    <row r="7" spans="2:12" s="346" customFormat="1" ht="28.5" customHeight="1">
      <c r="B7" s="574"/>
      <c r="C7" s="574"/>
      <c r="D7" s="574"/>
      <c r="E7" s="574"/>
      <c r="F7" s="371"/>
      <c r="G7" s="371"/>
      <c r="J7" s="671" t="s">
        <v>18</v>
      </c>
      <c r="K7" s="575"/>
      <c r="L7" s="575" t="s">
        <v>381</v>
      </c>
    </row>
    <row r="8" spans="2:12" s="346" customFormat="1" ht="28.5" customHeight="1">
      <c r="B8" s="360" t="s">
        <v>283</v>
      </c>
      <c r="C8" s="548"/>
      <c r="D8" s="548"/>
      <c r="E8" s="548"/>
      <c r="F8" s="341"/>
      <c r="G8" s="341"/>
      <c r="J8" s="576">
        <v>175733454.11</v>
      </c>
      <c r="K8" s="548"/>
      <c r="L8" s="576">
        <v>176645618.24</v>
      </c>
    </row>
    <row r="9" spans="2:12" s="346" customFormat="1" ht="28.5" customHeight="1">
      <c r="B9" s="360" t="s">
        <v>284</v>
      </c>
      <c r="C9" s="548"/>
      <c r="D9" s="548"/>
      <c r="E9" s="548"/>
      <c r="F9" s="341"/>
      <c r="G9" s="341"/>
      <c r="J9" s="578">
        <v>101933491.01</v>
      </c>
      <c r="K9" s="577"/>
      <c r="L9" s="578">
        <v>113274181.35</v>
      </c>
    </row>
    <row r="10" spans="2:12" s="346" customFormat="1" ht="28.5" customHeight="1">
      <c r="B10" s="360" t="s">
        <v>285</v>
      </c>
      <c r="C10" s="341"/>
      <c r="D10" s="341"/>
      <c r="E10" s="341"/>
      <c r="F10" s="341"/>
      <c r="G10" s="341"/>
      <c r="J10" s="432">
        <v>353384082.08</v>
      </c>
      <c r="K10" s="432"/>
      <c r="L10" s="432">
        <v>332211372.69</v>
      </c>
    </row>
    <row r="11" spans="2:12" s="346" customFormat="1" ht="28.5" customHeight="1" thickBot="1">
      <c r="B11" s="360" t="s">
        <v>286</v>
      </c>
      <c r="C11" s="341"/>
      <c r="D11" s="341"/>
      <c r="E11" s="341"/>
      <c r="F11" s="341"/>
      <c r="G11" s="341"/>
      <c r="J11" s="344">
        <f>SUM(J8:J10)</f>
        <v>631051027.2</v>
      </c>
      <c r="K11" s="341"/>
      <c r="L11" s="344">
        <f>SUM(L8:L10)</f>
        <v>622131172.28</v>
      </c>
    </row>
    <row r="12" spans="1:12" ht="28.5" customHeight="1" thickTop="1">
      <c r="A12" s="564"/>
      <c r="B12" s="565"/>
      <c r="C12" s="565"/>
      <c r="D12" s="565"/>
      <c r="E12" s="565"/>
      <c r="F12" s="565"/>
      <c r="G12" s="565"/>
      <c r="H12" s="565"/>
      <c r="I12" s="565"/>
      <c r="J12" s="565"/>
      <c r="K12" s="565"/>
      <c r="L12" s="565"/>
    </row>
    <row r="13" spans="1:11" ht="28.5" customHeight="1">
      <c r="A13" s="263" t="s">
        <v>7</v>
      </c>
      <c r="B13" s="262"/>
      <c r="C13" s="262"/>
      <c r="D13" s="264"/>
      <c r="E13" s="264"/>
      <c r="F13" s="262"/>
      <c r="G13" s="262"/>
      <c r="H13" s="262"/>
      <c r="I13" s="262"/>
      <c r="J13" s="262"/>
      <c r="K13" s="262"/>
    </row>
    <row r="14" spans="1:3" ht="28.5" customHeight="1">
      <c r="A14" s="261" t="s">
        <v>28</v>
      </c>
      <c r="B14" s="262"/>
      <c r="C14" s="262"/>
    </row>
    <row r="15" spans="1:12" ht="28.5" customHeight="1">
      <c r="A15" s="566"/>
      <c r="B15" s="567"/>
      <c r="C15" s="567"/>
      <c r="D15" s="567"/>
      <c r="E15" s="567"/>
      <c r="F15" s="567"/>
      <c r="G15" s="567"/>
      <c r="H15" s="346"/>
      <c r="I15" s="346"/>
      <c r="J15" s="346"/>
      <c r="K15" s="346"/>
      <c r="L15" s="227" t="s">
        <v>763</v>
      </c>
    </row>
    <row r="16" spans="1:12" ht="28.5" customHeight="1">
      <c r="A16" s="346"/>
      <c r="B16" s="228" t="s">
        <v>380</v>
      </c>
      <c r="C16" s="228"/>
      <c r="D16" s="228"/>
      <c r="E16" s="228"/>
      <c r="F16" s="228"/>
      <c r="G16" s="228"/>
      <c r="H16" s="228"/>
      <c r="I16" s="228"/>
      <c r="J16" s="228"/>
      <c r="K16" s="228"/>
      <c r="L16" s="228"/>
    </row>
    <row r="17" spans="1:12" ht="28.5" customHeight="1">
      <c r="A17" s="570"/>
      <c r="B17" s="579"/>
      <c r="C17" s="579"/>
      <c r="D17" s="580" t="s">
        <v>29</v>
      </c>
      <c r="E17" s="580"/>
      <c r="F17" s="581"/>
      <c r="G17" s="573"/>
      <c r="H17" s="579"/>
      <c r="I17" s="579"/>
      <c r="J17" s="580" t="s">
        <v>381</v>
      </c>
      <c r="K17" s="580"/>
      <c r="L17" s="581"/>
    </row>
    <row r="18" spans="1:12" ht="28.5" customHeight="1">
      <c r="A18" s="346"/>
      <c r="B18" s="582" t="s">
        <v>504</v>
      </c>
      <c r="C18" s="582"/>
      <c r="D18" s="582" t="s">
        <v>505</v>
      </c>
      <c r="E18" s="583"/>
      <c r="F18" s="266" t="s">
        <v>719</v>
      </c>
      <c r="G18" s="371"/>
      <c r="H18" s="582" t="s">
        <v>504</v>
      </c>
      <c r="I18" s="582"/>
      <c r="J18" s="582" t="s">
        <v>505</v>
      </c>
      <c r="K18" s="583"/>
      <c r="L18" s="266" t="s">
        <v>719</v>
      </c>
    </row>
    <row r="19" spans="1:15" ht="28.5" customHeight="1">
      <c r="A19" s="346" t="s">
        <v>506</v>
      </c>
      <c r="B19" s="340">
        <v>64565160.44</v>
      </c>
      <c r="C19" s="340"/>
      <c r="D19" s="340">
        <v>12641516.27</v>
      </c>
      <c r="E19" s="340"/>
      <c r="F19" s="340">
        <v>77206676.71</v>
      </c>
      <c r="G19" s="341"/>
      <c r="H19" s="340">
        <v>64565160.44</v>
      </c>
      <c r="I19" s="340"/>
      <c r="J19" s="340">
        <v>12641516.27</v>
      </c>
      <c r="K19" s="340"/>
      <c r="L19" s="340">
        <v>77206676.71</v>
      </c>
      <c r="O19" s="584"/>
    </row>
    <row r="20" spans="1:15" ht="28.5" customHeight="1">
      <c r="A20" s="346" t="s">
        <v>507</v>
      </c>
      <c r="B20" s="341">
        <v>279756022.87</v>
      </c>
      <c r="C20" s="341"/>
      <c r="D20" s="341">
        <v>4708938.73</v>
      </c>
      <c r="E20" s="341"/>
      <c r="F20" s="341">
        <v>284464961.6</v>
      </c>
      <c r="G20" s="341"/>
      <c r="H20" s="341">
        <v>279756022.87</v>
      </c>
      <c r="I20" s="341"/>
      <c r="J20" s="341">
        <v>3193374.72</v>
      </c>
      <c r="K20" s="341"/>
      <c r="L20" s="341">
        <v>282949397.59000003</v>
      </c>
      <c r="O20" s="584"/>
    </row>
    <row r="21" spans="1:15" ht="28.5" customHeight="1">
      <c r="A21" s="346" t="s">
        <v>508</v>
      </c>
      <c r="B21" s="341">
        <v>4028000</v>
      </c>
      <c r="C21" s="341"/>
      <c r="D21" s="341">
        <v>0</v>
      </c>
      <c r="E21" s="341"/>
      <c r="F21" s="341">
        <v>4028000</v>
      </c>
      <c r="G21" s="341"/>
      <c r="H21" s="341">
        <v>4028000</v>
      </c>
      <c r="I21" s="341"/>
      <c r="J21" s="341">
        <v>0</v>
      </c>
      <c r="K21" s="341"/>
      <c r="L21" s="341">
        <v>4028000</v>
      </c>
      <c r="O21" s="584"/>
    </row>
    <row r="22" spans="1:15" ht="28.5" customHeight="1">
      <c r="A22" s="346" t="s">
        <v>509</v>
      </c>
      <c r="B22" s="341">
        <v>2825500</v>
      </c>
      <c r="C22" s="341"/>
      <c r="D22" s="341">
        <v>0</v>
      </c>
      <c r="E22" s="341"/>
      <c r="F22" s="341">
        <v>2825500</v>
      </c>
      <c r="G22" s="341"/>
      <c r="H22" s="341">
        <v>2825500</v>
      </c>
      <c r="I22" s="341"/>
      <c r="J22" s="341">
        <v>0</v>
      </c>
      <c r="K22" s="341"/>
      <c r="L22" s="341">
        <v>2825500</v>
      </c>
      <c r="O22" s="584"/>
    </row>
    <row r="23" spans="1:15" ht="28.5" customHeight="1">
      <c r="A23" s="346" t="s">
        <v>445</v>
      </c>
      <c r="B23" s="342">
        <v>5550000</v>
      </c>
      <c r="C23" s="341"/>
      <c r="D23" s="342">
        <v>3993125.78</v>
      </c>
      <c r="E23" s="341"/>
      <c r="F23" s="342">
        <v>9543125.78</v>
      </c>
      <c r="G23" s="341"/>
      <c r="H23" s="342">
        <v>5550000</v>
      </c>
      <c r="I23" s="341"/>
      <c r="J23" s="342">
        <v>3993125.78</v>
      </c>
      <c r="K23" s="341"/>
      <c r="L23" s="342">
        <v>9543125.78</v>
      </c>
      <c r="O23" s="584"/>
    </row>
    <row r="24" spans="1:12" ht="28.5" customHeight="1">
      <c r="A24" s="346" t="s">
        <v>510</v>
      </c>
      <c r="B24" s="341">
        <f>SUM(B19:B23)</f>
        <v>356724683.31</v>
      </c>
      <c r="C24" s="341"/>
      <c r="D24" s="341">
        <f>SUM(D19:D23)</f>
        <v>21343580.78</v>
      </c>
      <c r="E24" s="341"/>
      <c r="F24" s="341">
        <f>SUM(F19:F23)</f>
        <v>378068264.09</v>
      </c>
      <c r="G24" s="341"/>
      <c r="H24" s="343">
        <f>SUM(H19:H23)</f>
        <v>356724683.31</v>
      </c>
      <c r="I24" s="343"/>
      <c r="J24" s="343">
        <f>SUM(J19:J23)</f>
        <v>19828016.77</v>
      </c>
      <c r="K24" s="343"/>
      <c r="L24" s="341">
        <f>SUM(L19:L23)</f>
        <v>376552700.08</v>
      </c>
    </row>
    <row r="25" spans="1:12" ht="28.5" customHeight="1">
      <c r="A25" s="346" t="s">
        <v>448</v>
      </c>
      <c r="B25" s="343"/>
      <c r="C25" s="343"/>
      <c r="D25" s="343"/>
      <c r="E25" s="343"/>
      <c r="F25" s="234">
        <v>-5805140.73</v>
      </c>
      <c r="G25" s="234"/>
      <c r="H25" s="343"/>
      <c r="I25" s="343"/>
      <c r="J25" s="343"/>
      <c r="K25" s="343"/>
      <c r="L25" s="234">
        <v>-5805140.73</v>
      </c>
    </row>
    <row r="26" spans="1:12" ht="28.5" customHeight="1" thickBot="1">
      <c r="A26" s="346" t="s">
        <v>511</v>
      </c>
      <c r="B26" s="343"/>
      <c r="C26" s="343"/>
      <c r="D26" s="343"/>
      <c r="E26" s="343"/>
      <c r="F26" s="344">
        <f>SUM(F24:F25)</f>
        <v>372263123.35999995</v>
      </c>
      <c r="G26" s="341"/>
      <c r="H26" s="343"/>
      <c r="I26" s="343"/>
      <c r="J26" s="343"/>
      <c r="K26" s="343"/>
      <c r="L26" s="344">
        <f>SUM(L24:L25)</f>
        <v>370747559.34999996</v>
      </c>
    </row>
    <row r="27" spans="1:12" ht="28.5" customHeight="1" thickTop="1">
      <c r="A27" s="346" t="s">
        <v>128</v>
      </c>
      <c r="B27" s="343"/>
      <c r="C27" s="343"/>
      <c r="D27" s="343"/>
      <c r="E27" s="343"/>
      <c r="F27" s="341"/>
      <c r="G27" s="341"/>
      <c r="H27" s="343"/>
      <c r="I27" s="343"/>
      <c r="J27" s="343"/>
      <c r="K27" s="343"/>
      <c r="L27" s="341"/>
    </row>
    <row r="28" spans="1:12" ht="24" customHeight="1">
      <c r="A28" s="346" t="s">
        <v>79</v>
      </c>
      <c r="B28" s="343"/>
      <c r="C28" s="343"/>
      <c r="D28" s="343"/>
      <c r="E28" s="343"/>
      <c r="F28" s="341"/>
      <c r="G28" s="341"/>
      <c r="H28" s="343"/>
      <c r="I28" s="343"/>
      <c r="J28" s="343"/>
      <c r="K28" s="343"/>
      <c r="L28" s="341"/>
    </row>
    <row r="29" spans="1:12" ht="24" customHeight="1">
      <c r="A29" s="346"/>
      <c r="B29" s="343"/>
      <c r="C29" s="343"/>
      <c r="D29" s="343"/>
      <c r="E29" s="343"/>
      <c r="F29" s="341"/>
      <c r="G29" s="341"/>
      <c r="H29" s="343"/>
      <c r="I29" s="343"/>
      <c r="J29" s="343"/>
      <c r="K29" s="343"/>
      <c r="L29" s="341"/>
    </row>
    <row r="30" spans="1:12" ht="24" customHeight="1">
      <c r="A30" s="564" t="s">
        <v>562</v>
      </c>
      <c r="B30" s="565"/>
      <c r="C30" s="565"/>
      <c r="D30" s="565"/>
      <c r="E30" s="565"/>
      <c r="F30" s="565"/>
      <c r="G30" s="565"/>
      <c r="H30" s="565"/>
      <c r="I30" s="565"/>
      <c r="J30" s="565"/>
      <c r="K30" s="565"/>
      <c r="L30" s="565"/>
    </row>
    <row r="31" spans="1:12" ht="24" customHeight="1">
      <c r="A31" s="564"/>
      <c r="B31" s="565"/>
      <c r="C31" s="565"/>
      <c r="D31" s="565"/>
      <c r="E31" s="565"/>
      <c r="F31" s="565"/>
      <c r="G31" s="565"/>
      <c r="H31" s="565"/>
      <c r="I31" s="565"/>
      <c r="J31" s="565"/>
      <c r="K31" s="565"/>
      <c r="L31" s="565"/>
    </row>
    <row r="32" spans="1:12" ht="28.5" customHeight="1">
      <c r="A32" s="263" t="s">
        <v>8</v>
      </c>
      <c r="B32" s="235"/>
      <c r="C32" s="235"/>
      <c r="D32" s="236"/>
      <c r="E32" s="236"/>
      <c r="F32" s="236"/>
      <c r="G32" s="236"/>
      <c r="H32" s="236"/>
      <c r="I32" s="236"/>
      <c r="J32" s="236"/>
      <c r="K32" s="236"/>
      <c r="L32" s="236"/>
    </row>
    <row r="33" spans="1:11" ht="28.5" customHeight="1">
      <c r="A33" s="261" t="s">
        <v>30</v>
      </c>
      <c r="B33" s="262"/>
      <c r="C33" s="262"/>
      <c r="D33" s="262"/>
      <c r="E33" s="262"/>
      <c r="F33" s="262"/>
      <c r="G33" s="262"/>
      <c r="H33" s="262"/>
      <c r="I33" s="262"/>
      <c r="J33" s="262"/>
      <c r="K33" s="262"/>
    </row>
    <row r="34" spans="1:12" ht="28.5" customHeight="1">
      <c r="A34" s="261"/>
      <c r="B34" s="262"/>
      <c r="C34" s="262"/>
      <c r="D34" s="262"/>
      <c r="E34" s="262"/>
      <c r="F34" s="262"/>
      <c r="G34" s="262"/>
      <c r="H34" s="262"/>
      <c r="I34" s="262"/>
      <c r="J34" s="262"/>
      <c r="K34" s="262"/>
      <c r="L34" s="227" t="s">
        <v>763</v>
      </c>
    </row>
    <row r="35" spans="1:12" ht="28.5" customHeight="1">
      <c r="A35" s="262"/>
      <c r="B35" s="262"/>
      <c r="C35" s="262"/>
      <c r="D35" s="585"/>
      <c r="E35" s="585"/>
      <c r="F35" s="228" t="s">
        <v>380</v>
      </c>
      <c r="G35" s="235"/>
      <c r="H35" s="235"/>
      <c r="I35" s="235"/>
      <c r="J35" s="235"/>
      <c r="K35" s="235"/>
      <c r="L35" s="235"/>
    </row>
    <row r="36" spans="1:12" ht="28.5" customHeight="1">
      <c r="A36" s="265"/>
      <c r="B36" s="265"/>
      <c r="C36" s="265"/>
      <c r="F36" s="266" t="s">
        <v>513</v>
      </c>
      <c r="G36" s="266"/>
      <c r="H36" s="266" t="s">
        <v>764</v>
      </c>
      <c r="I36" s="266"/>
      <c r="J36" s="266" t="s">
        <v>515</v>
      </c>
      <c r="K36" s="266"/>
      <c r="L36" s="266" t="s">
        <v>719</v>
      </c>
    </row>
    <row r="37" spans="1:12" ht="28.5" customHeight="1">
      <c r="A37" s="265"/>
      <c r="B37" s="265"/>
      <c r="C37" s="265"/>
      <c r="F37" s="267" t="s">
        <v>514</v>
      </c>
      <c r="G37" s="267"/>
      <c r="H37" s="267"/>
      <c r="I37" s="267"/>
      <c r="J37" s="267" t="s">
        <v>535</v>
      </c>
      <c r="K37" s="267"/>
      <c r="L37" s="267"/>
    </row>
    <row r="38" spans="1:12" ht="28.5" customHeight="1">
      <c r="A38" s="262" t="s">
        <v>290</v>
      </c>
      <c r="B38" s="262"/>
      <c r="C38" s="262"/>
      <c r="F38" s="268"/>
      <c r="G38" s="449"/>
      <c r="H38" s="268"/>
      <c r="I38" s="268"/>
      <c r="J38" s="268"/>
      <c r="K38" s="268"/>
      <c r="L38" s="262"/>
    </row>
    <row r="39" spans="1:12" ht="28.5" customHeight="1">
      <c r="A39" s="262" t="s">
        <v>291</v>
      </c>
      <c r="B39" s="262"/>
      <c r="C39" s="262"/>
      <c r="F39" s="270">
        <v>734728902.89</v>
      </c>
      <c r="G39" s="270"/>
      <c r="H39" s="270">
        <v>314481301.23</v>
      </c>
      <c r="I39" s="270"/>
      <c r="J39" s="270">
        <v>196809511.5</v>
      </c>
      <c r="K39" s="270"/>
      <c r="L39" s="270">
        <f>SUM(F39:J39)</f>
        <v>1246019715.62</v>
      </c>
    </row>
    <row r="40" spans="1:12" ht="28.5" customHeight="1">
      <c r="A40" s="262" t="s">
        <v>292</v>
      </c>
      <c r="B40" s="262"/>
      <c r="C40" s="262"/>
      <c r="F40" s="270">
        <v>296736911</v>
      </c>
      <c r="G40" s="270"/>
      <c r="H40" s="270">
        <v>228875600.02</v>
      </c>
      <c r="I40" s="270"/>
      <c r="J40" s="270">
        <v>68395261.91</v>
      </c>
      <c r="K40" s="270"/>
      <c r="L40" s="270">
        <f>SUM(F40:J40)</f>
        <v>594007772.93</v>
      </c>
    </row>
    <row r="41" spans="1:12" ht="28.5" customHeight="1">
      <c r="A41" s="271" t="s">
        <v>293</v>
      </c>
      <c r="B41" s="271"/>
      <c r="C41" s="271"/>
      <c r="F41" s="376">
        <v>-28445500</v>
      </c>
      <c r="G41" s="376"/>
      <c r="H41" s="376">
        <v>216966173.98</v>
      </c>
      <c r="I41" s="376"/>
      <c r="J41" s="376">
        <v>-253802369.63</v>
      </c>
      <c r="K41" s="270"/>
      <c r="L41" s="270">
        <f>SUM(F41:J41)</f>
        <v>-65281695.650000006</v>
      </c>
    </row>
    <row r="42" spans="1:12" ht="28.5" customHeight="1">
      <c r="A42" s="262" t="s">
        <v>31</v>
      </c>
      <c r="B42" s="262"/>
      <c r="C42" s="262"/>
      <c r="F42" s="273">
        <f>SUM(F39:F41)</f>
        <v>1003020313.89</v>
      </c>
      <c r="G42" s="277"/>
      <c r="H42" s="273">
        <f>SUM(H39:H41)</f>
        <v>760323075.23</v>
      </c>
      <c r="I42" s="277"/>
      <c r="J42" s="273">
        <f>SUM(J39:J41)</f>
        <v>11402403.780000001</v>
      </c>
      <c r="K42" s="277"/>
      <c r="L42" s="273">
        <f>SUM(L39:L41)</f>
        <v>1774745792.8999996</v>
      </c>
    </row>
    <row r="43" spans="1:12" ht="28.5" customHeight="1">
      <c r="A43" s="262" t="s">
        <v>294</v>
      </c>
      <c r="B43" s="262"/>
      <c r="C43" s="262"/>
      <c r="F43" s="274"/>
      <c r="G43" s="277"/>
      <c r="H43" s="274"/>
      <c r="I43" s="277"/>
      <c r="J43" s="274"/>
      <c r="K43" s="277"/>
      <c r="L43" s="275"/>
    </row>
    <row r="44" spans="1:12" ht="28.5" customHeight="1">
      <c r="A44" s="262" t="s">
        <v>291</v>
      </c>
      <c r="B44" s="262"/>
      <c r="C44" s="262"/>
      <c r="F44" s="270">
        <v>0</v>
      </c>
      <c r="G44" s="270"/>
      <c r="H44" s="270">
        <v>176095136.15999997</v>
      </c>
      <c r="I44" s="270"/>
      <c r="J44" s="270">
        <v>0</v>
      </c>
      <c r="K44" s="270"/>
      <c r="L44" s="270">
        <v>176095136.15999997</v>
      </c>
    </row>
    <row r="45" spans="1:12" ht="28.5" customHeight="1">
      <c r="A45" s="272" t="s">
        <v>295</v>
      </c>
      <c r="B45" s="262"/>
      <c r="C45" s="262"/>
      <c r="F45" s="270">
        <v>0</v>
      </c>
      <c r="G45" s="270"/>
      <c r="H45" s="270">
        <v>11505475.53</v>
      </c>
      <c r="I45" s="270"/>
      <c r="J45" s="270">
        <v>0</v>
      </c>
      <c r="K45" s="270"/>
      <c r="L45" s="270">
        <v>11505475.53</v>
      </c>
    </row>
    <row r="46" spans="1:12" ht="28.5" customHeight="1">
      <c r="A46" s="272" t="s">
        <v>296</v>
      </c>
      <c r="B46" s="262"/>
      <c r="C46" s="262"/>
      <c r="F46" s="270">
        <v>0</v>
      </c>
      <c r="G46" s="270"/>
      <c r="H46" s="270">
        <v>688792.3</v>
      </c>
      <c r="I46" s="270"/>
      <c r="J46" s="270">
        <v>0</v>
      </c>
      <c r="K46" s="270"/>
      <c r="L46" s="270">
        <v>688792.3</v>
      </c>
    </row>
    <row r="47" spans="1:12" ht="28.5" customHeight="1">
      <c r="A47" s="271" t="s">
        <v>293</v>
      </c>
      <c r="B47" s="262"/>
      <c r="C47" s="262"/>
      <c r="F47" s="270">
        <v>0</v>
      </c>
      <c r="G47" s="270"/>
      <c r="H47" s="270">
        <v>-21840694.51</v>
      </c>
      <c r="I47" s="270"/>
      <c r="J47" s="270">
        <v>0</v>
      </c>
      <c r="K47" s="270"/>
      <c r="L47" s="270">
        <v>-21840694.51</v>
      </c>
    </row>
    <row r="48" spans="1:12" ht="28.5" customHeight="1">
      <c r="A48" s="262" t="s">
        <v>31</v>
      </c>
      <c r="B48" s="262"/>
      <c r="C48" s="262"/>
      <c r="F48" s="273">
        <f>SUM(F44:F47)</f>
        <v>0</v>
      </c>
      <c r="G48" s="450"/>
      <c r="H48" s="273">
        <f>SUM(H44:H47)</f>
        <v>166448709.48</v>
      </c>
      <c r="I48" s="450"/>
      <c r="J48" s="273">
        <f>SUM(J44:J47)</f>
        <v>0</v>
      </c>
      <c r="K48" s="277"/>
      <c r="L48" s="273">
        <f>SUM(L44:L47)</f>
        <v>166448709.48</v>
      </c>
    </row>
    <row r="49" spans="1:12" ht="28.5" customHeight="1">
      <c r="A49" s="262" t="s">
        <v>297</v>
      </c>
      <c r="B49" s="262"/>
      <c r="C49" s="262"/>
      <c r="F49" s="274"/>
      <c r="G49" s="277"/>
      <c r="H49" s="274"/>
      <c r="I49" s="277"/>
      <c r="J49" s="274"/>
      <c r="K49" s="277"/>
      <c r="L49" s="275"/>
    </row>
    <row r="50" spans="1:12" ht="28.5" customHeight="1">
      <c r="A50" s="262" t="s">
        <v>291</v>
      </c>
      <c r="B50" s="262"/>
      <c r="C50" s="262"/>
      <c r="F50" s="270">
        <v>116049065.7</v>
      </c>
      <c r="G50" s="270"/>
      <c r="H50" s="270">
        <v>0</v>
      </c>
      <c r="I50" s="270"/>
      <c r="J50" s="270">
        <v>0</v>
      </c>
      <c r="K50" s="270"/>
      <c r="L50" s="269">
        <v>116049065.7</v>
      </c>
    </row>
    <row r="51" spans="1:12" ht="28.5" customHeight="1">
      <c r="A51" s="262" t="s">
        <v>298</v>
      </c>
      <c r="B51" s="262"/>
      <c r="C51" s="262"/>
      <c r="F51" s="270">
        <v>0</v>
      </c>
      <c r="G51" s="270"/>
      <c r="H51" s="270">
        <v>0</v>
      </c>
      <c r="I51" s="270"/>
      <c r="J51" s="270">
        <v>0</v>
      </c>
      <c r="K51" s="270"/>
      <c r="L51" s="269">
        <v>0</v>
      </c>
    </row>
    <row r="52" spans="1:12" ht="28.5" customHeight="1">
      <c r="A52" s="262" t="s">
        <v>31</v>
      </c>
      <c r="B52" s="262"/>
      <c r="C52" s="262"/>
      <c r="F52" s="273">
        <f>SUM(F50:F51)</f>
        <v>116049065.7</v>
      </c>
      <c r="G52" s="277"/>
      <c r="H52" s="273">
        <f>SUM(H50:H51)</f>
        <v>0</v>
      </c>
      <c r="I52" s="277"/>
      <c r="J52" s="273">
        <f>SUM(J50:J51)</f>
        <v>0</v>
      </c>
      <c r="K52" s="277"/>
      <c r="L52" s="273">
        <f>SUM(L49:L51)</f>
        <v>116049065.7</v>
      </c>
    </row>
    <row r="53" spans="1:12" ht="28.5" customHeight="1">
      <c r="A53" s="262" t="s">
        <v>299</v>
      </c>
      <c r="B53" s="262"/>
      <c r="C53" s="262"/>
      <c r="F53" s="274"/>
      <c r="G53" s="277"/>
      <c r="H53" s="274"/>
      <c r="I53" s="274"/>
      <c r="J53" s="274"/>
      <c r="K53" s="274"/>
      <c r="L53" s="275"/>
    </row>
    <row r="54" spans="1:12" ht="28.5" customHeight="1" thickBot="1">
      <c r="A54" s="262" t="s">
        <v>291</v>
      </c>
      <c r="B54" s="262"/>
      <c r="C54" s="262"/>
      <c r="F54" s="276">
        <f>SUM(F39-F44-F50)</f>
        <v>618679837.1899999</v>
      </c>
      <c r="G54" s="277"/>
      <c r="H54" s="276">
        <f>SUM(H39-H44-H50)</f>
        <v>138386165.07000005</v>
      </c>
      <c r="I54" s="277"/>
      <c r="J54" s="276">
        <f>SUM(J39-J44-J50)</f>
        <v>196809511.5</v>
      </c>
      <c r="K54" s="277"/>
      <c r="L54" s="276">
        <f>SUM(L39-L44-L50)</f>
        <v>953875513.7599999</v>
      </c>
    </row>
    <row r="55" spans="1:12" ht="28.5" customHeight="1" thickBot="1" thickTop="1">
      <c r="A55" s="262" t="s">
        <v>31</v>
      </c>
      <c r="B55" s="262"/>
      <c r="C55" s="262"/>
      <c r="F55" s="276">
        <f>F42-F48-F52</f>
        <v>886971248.1899999</v>
      </c>
      <c r="G55" s="277"/>
      <c r="H55" s="276">
        <f>H42-H48-H52</f>
        <v>593874365.75</v>
      </c>
      <c r="I55" s="277"/>
      <c r="J55" s="276">
        <f>J42-J48-J52</f>
        <v>11402403.780000001</v>
      </c>
      <c r="K55" s="277"/>
      <c r="L55" s="276">
        <f>L42-L48-L52</f>
        <v>1492248017.7199996</v>
      </c>
    </row>
    <row r="56" spans="1:12" ht="28.5" customHeight="1" thickTop="1">
      <c r="A56" s="262"/>
      <c r="B56" s="262"/>
      <c r="C56" s="262"/>
      <c r="F56" s="277"/>
      <c r="G56" s="277"/>
      <c r="H56" s="277"/>
      <c r="I56" s="277"/>
      <c r="J56" s="277"/>
      <c r="K56" s="277"/>
      <c r="L56" s="277"/>
    </row>
    <row r="57" spans="1:12" ht="28.5" customHeight="1">
      <c r="A57" s="261" t="s">
        <v>130</v>
      </c>
      <c r="B57" s="262"/>
      <c r="C57" s="262"/>
      <c r="F57" s="277"/>
      <c r="G57" s="277"/>
      <c r="H57" s="277"/>
      <c r="I57" s="277"/>
      <c r="J57" s="277"/>
      <c r="K57" s="277"/>
      <c r="L57" s="277"/>
    </row>
    <row r="58" spans="1:12" ht="21" customHeight="1">
      <c r="A58" s="261" t="s">
        <v>129</v>
      </c>
      <c r="B58" s="262"/>
      <c r="C58" s="262"/>
      <c r="F58" s="277"/>
      <c r="G58" s="277"/>
      <c r="H58" s="277"/>
      <c r="I58" s="277"/>
      <c r="J58" s="277"/>
      <c r="K58" s="277"/>
      <c r="L58" s="277"/>
    </row>
    <row r="59" spans="1:11" ht="28.5" customHeight="1">
      <c r="A59" s="346" t="s">
        <v>131</v>
      </c>
      <c r="B59" s="262"/>
      <c r="C59" s="262"/>
      <c r="D59" s="261"/>
      <c r="E59" s="261"/>
      <c r="F59" s="261"/>
      <c r="G59" s="261"/>
      <c r="H59" s="261"/>
      <c r="I59" s="261"/>
      <c r="J59" s="278"/>
      <c r="K59" s="278"/>
    </row>
    <row r="60" spans="1:11" ht="24" customHeight="1">
      <c r="A60" s="261" t="s">
        <v>132</v>
      </c>
      <c r="B60" s="262"/>
      <c r="C60" s="262"/>
      <c r="D60" s="261"/>
      <c r="E60" s="261"/>
      <c r="F60" s="261"/>
      <c r="G60" s="261"/>
      <c r="H60" s="261"/>
      <c r="I60" s="261"/>
      <c r="J60" s="278"/>
      <c r="K60" s="278"/>
    </row>
    <row r="61" spans="1:11" ht="28.5" customHeight="1">
      <c r="A61" s="346" t="s">
        <v>303</v>
      </c>
      <c r="B61" s="262"/>
      <c r="C61" s="262"/>
      <c r="D61" s="261"/>
      <c r="E61" s="261"/>
      <c r="F61" s="261"/>
      <c r="G61" s="261"/>
      <c r="H61" s="261"/>
      <c r="I61" s="261"/>
      <c r="J61" s="278"/>
      <c r="K61" s="278"/>
    </row>
    <row r="62" spans="1:11" ht="24" customHeight="1">
      <c r="A62" s="262"/>
      <c r="B62" s="262"/>
      <c r="C62" s="262"/>
      <c r="D62" s="261"/>
      <c r="E62" s="261"/>
      <c r="F62" s="261"/>
      <c r="G62" s="261"/>
      <c r="H62" s="261"/>
      <c r="I62" s="261"/>
      <c r="J62" s="278"/>
      <c r="K62" s="278"/>
    </row>
    <row r="63" spans="1:12" ht="27" customHeight="1">
      <c r="A63" s="564" t="s">
        <v>330</v>
      </c>
      <c r="B63" s="565"/>
      <c r="C63" s="565"/>
      <c r="D63" s="565"/>
      <c r="E63" s="565"/>
      <c r="F63" s="565"/>
      <c r="G63" s="565"/>
      <c r="H63" s="565"/>
      <c r="I63" s="565"/>
      <c r="J63" s="565"/>
      <c r="K63" s="565"/>
      <c r="L63" s="565"/>
    </row>
    <row r="64" spans="1:12" ht="27" customHeight="1">
      <c r="A64" s="235"/>
      <c r="B64" s="235"/>
      <c r="C64" s="235"/>
      <c r="D64" s="236"/>
      <c r="E64" s="236"/>
      <c r="F64" s="236"/>
      <c r="G64" s="236"/>
      <c r="H64" s="236"/>
      <c r="I64" s="236"/>
      <c r="J64" s="236"/>
      <c r="K64" s="236"/>
      <c r="L64" s="236"/>
    </row>
    <row r="65" spans="1:12" ht="28.5" customHeight="1">
      <c r="A65" s="263" t="s">
        <v>8</v>
      </c>
      <c r="B65" s="235"/>
      <c r="C65" s="235"/>
      <c r="D65" s="236"/>
      <c r="E65" s="236"/>
      <c r="F65" s="236"/>
      <c r="G65" s="236"/>
      <c r="H65" s="236"/>
      <c r="I65" s="236"/>
      <c r="J65" s="236"/>
      <c r="K65" s="236"/>
      <c r="L65" s="227"/>
    </row>
    <row r="66" spans="1:12" ht="28.5" customHeight="1">
      <c r="A66" s="263"/>
      <c r="B66" s="235"/>
      <c r="C66" s="235"/>
      <c r="D66" s="236"/>
      <c r="E66" s="236"/>
      <c r="F66" s="236"/>
      <c r="G66" s="236"/>
      <c r="H66" s="236"/>
      <c r="I66" s="236"/>
      <c r="J66" s="236"/>
      <c r="K66" s="236"/>
      <c r="L66" s="227" t="s">
        <v>763</v>
      </c>
    </row>
    <row r="67" spans="1:12" ht="28.5" customHeight="1">
      <c r="A67" s="279"/>
      <c r="B67" s="279"/>
      <c r="C67" s="279"/>
      <c r="D67" s="280"/>
      <c r="E67" s="280"/>
      <c r="F67" s="280"/>
      <c r="G67" s="280"/>
      <c r="H67" s="280"/>
      <c r="I67" s="280"/>
      <c r="J67" s="325" t="s">
        <v>530</v>
      </c>
      <c r="K67" s="325"/>
      <c r="L67" s="230"/>
    </row>
    <row r="68" spans="1:12" ht="28.5" customHeight="1">
      <c r="A68" s="279"/>
      <c r="B68" s="279"/>
      <c r="C68" s="279"/>
      <c r="D68" s="280"/>
      <c r="E68" s="280"/>
      <c r="F68" s="280"/>
      <c r="G68" s="280"/>
      <c r="H68" s="280"/>
      <c r="I68" s="280"/>
      <c r="J68" s="231" t="s">
        <v>375</v>
      </c>
      <c r="K68" s="231"/>
      <c r="L68" s="232"/>
    </row>
    <row r="69" spans="1:12" ht="28.5" customHeight="1">
      <c r="A69" s="279"/>
      <c r="B69" s="279"/>
      <c r="C69" s="279"/>
      <c r="D69" s="280"/>
      <c r="E69" s="280"/>
      <c r="F69" s="280"/>
      <c r="G69" s="280"/>
      <c r="H69" s="280"/>
      <c r="I69" s="280"/>
      <c r="J69" s="672" t="s">
        <v>29</v>
      </c>
      <c r="K69" s="575"/>
      <c r="L69" s="575" t="s">
        <v>381</v>
      </c>
    </row>
    <row r="70" spans="1:12" ht="28.5" customHeight="1">
      <c r="A70" s="360" t="s">
        <v>516</v>
      </c>
      <c r="B70" s="279"/>
      <c r="C70" s="279"/>
      <c r="D70" s="280"/>
      <c r="E70" s="280"/>
      <c r="F70" s="280"/>
      <c r="G70" s="280"/>
      <c r="H70" s="280"/>
      <c r="I70" s="280"/>
      <c r="J70" s="576">
        <v>372263123.36</v>
      </c>
      <c r="K70" s="548"/>
      <c r="L70" s="576">
        <v>370747559.34999996</v>
      </c>
    </row>
    <row r="71" spans="1:12" ht="28.5" customHeight="1">
      <c r="A71" s="360" t="s">
        <v>529</v>
      </c>
      <c r="B71" s="279"/>
      <c r="C71" s="279"/>
      <c r="D71" s="280"/>
      <c r="E71" s="280"/>
      <c r="F71" s="280"/>
      <c r="G71" s="280"/>
      <c r="H71" s="280"/>
      <c r="I71" s="280"/>
      <c r="J71" s="578">
        <v>1492248017.72</v>
      </c>
      <c r="K71" s="577"/>
      <c r="L71" s="578">
        <v>953875513.7600001</v>
      </c>
    </row>
    <row r="72" spans="1:12" ht="28.5" customHeight="1" thickBot="1">
      <c r="A72" s="360" t="s">
        <v>517</v>
      </c>
      <c r="B72" s="281"/>
      <c r="C72" s="281"/>
      <c r="D72" s="282"/>
      <c r="E72" s="282"/>
      <c r="F72" s="282"/>
      <c r="G72" s="282"/>
      <c r="H72" s="282"/>
      <c r="I72" s="282"/>
      <c r="J72" s="345">
        <f>SUM(J70:J71)</f>
        <v>1864511141.08</v>
      </c>
      <c r="K72" s="432"/>
      <c r="L72" s="345">
        <f>SUM(L70:L71)</f>
        <v>1324623073.1100001</v>
      </c>
    </row>
    <row r="73" spans="1:12" ht="28.5" customHeight="1" thickTop="1">
      <c r="A73" s="235"/>
      <c r="B73" s="235"/>
      <c r="C73" s="235"/>
      <c r="D73" s="236"/>
      <c r="E73" s="236"/>
      <c r="F73" s="236"/>
      <c r="G73" s="236"/>
      <c r="H73" s="236"/>
      <c r="I73" s="236"/>
      <c r="J73" s="236"/>
      <c r="K73" s="236"/>
      <c r="L73" s="236"/>
    </row>
    <row r="74" spans="1:12" ht="28.5" customHeight="1">
      <c r="A74" s="360" t="s">
        <v>347</v>
      </c>
      <c r="B74" s="360"/>
      <c r="C74" s="360"/>
      <c r="D74" s="346"/>
      <c r="E74" s="346"/>
      <c r="F74" s="360"/>
      <c r="G74" s="360"/>
      <c r="H74" s="360"/>
      <c r="I74" s="360"/>
      <c r="J74" s="360"/>
      <c r="K74" s="360"/>
      <c r="L74" s="360"/>
    </row>
    <row r="75" spans="1:12" ht="28.5" customHeight="1">
      <c r="A75" s="360" t="s">
        <v>35</v>
      </c>
      <c r="B75" s="360"/>
      <c r="C75" s="360"/>
      <c r="D75" s="360"/>
      <c r="E75" s="360"/>
      <c r="F75" s="360"/>
      <c r="G75" s="360"/>
      <c r="H75" s="360"/>
      <c r="I75" s="360"/>
      <c r="J75" s="360"/>
      <c r="K75" s="360"/>
      <c r="L75" s="227"/>
    </row>
    <row r="76" spans="1:12" ht="28.5" customHeight="1">
      <c r="A76" s="360"/>
      <c r="B76" s="360"/>
      <c r="C76" s="360"/>
      <c r="D76" s="360"/>
      <c r="E76" s="360"/>
      <c r="F76" s="360"/>
      <c r="G76" s="360"/>
      <c r="H76" s="360"/>
      <c r="I76" s="360"/>
      <c r="J76" s="360"/>
      <c r="K76" s="360"/>
      <c r="L76" s="227" t="s">
        <v>763</v>
      </c>
    </row>
    <row r="77" spans="1:12" ht="24" customHeight="1">
      <c r="A77" s="262"/>
      <c r="B77" s="262"/>
      <c r="C77" s="262"/>
      <c r="D77" s="585"/>
      <c r="E77" s="585"/>
      <c r="F77" s="228" t="s">
        <v>380</v>
      </c>
      <c r="G77" s="673"/>
      <c r="H77" s="673"/>
      <c r="I77" s="673"/>
      <c r="J77" s="673"/>
      <c r="K77" s="673"/>
      <c r="L77" s="673"/>
    </row>
    <row r="78" spans="1:12" ht="27" customHeight="1">
      <c r="A78" s="360"/>
      <c r="B78" s="360"/>
      <c r="C78" s="360"/>
      <c r="D78" s="360"/>
      <c r="E78" s="360"/>
      <c r="F78" s="231"/>
      <c r="G78" s="674" t="s">
        <v>541</v>
      </c>
      <c r="H78" s="675"/>
      <c r="I78" s="676"/>
      <c r="J78" s="231"/>
      <c r="K78" s="674" t="s">
        <v>36</v>
      </c>
      <c r="L78" s="232"/>
    </row>
    <row r="79" spans="1:12" ht="27" customHeight="1">
      <c r="A79" s="346"/>
      <c r="B79" s="346"/>
      <c r="C79" s="346"/>
      <c r="D79" s="360"/>
      <c r="E79" s="360"/>
      <c r="F79" s="575" t="s">
        <v>18</v>
      </c>
      <c r="G79" s="575"/>
      <c r="H79" s="575" t="s">
        <v>19</v>
      </c>
      <c r="I79" s="572"/>
      <c r="J79" s="575" t="s">
        <v>18</v>
      </c>
      <c r="K79" s="575"/>
      <c r="L79" s="575" t="s">
        <v>19</v>
      </c>
    </row>
    <row r="80" spans="1:12" ht="27" customHeight="1">
      <c r="A80" s="360" t="s">
        <v>376</v>
      </c>
      <c r="B80" s="360"/>
      <c r="C80" s="360"/>
      <c r="D80" s="360"/>
      <c r="E80" s="360"/>
      <c r="F80" s="360"/>
      <c r="G80" s="360"/>
      <c r="H80" s="346"/>
      <c r="I80" s="373"/>
      <c r="J80" s="360"/>
      <c r="K80" s="360"/>
      <c r="L80" s="346"/>
    </row>
    <row r="81" spans="1:12" ht="27" customHeight="1">
      <c r="A81" s="360" t="s">
        <v>518</v>
      </c>
      <c r="B81" s="346"/>
      <c r="C81" s="346"/>
      <c r="D81" s="360"/>
      <c r="E81" s="360"/>
      <c r="F81" s="548">
        <v>31736102.36</v>
      </c>
      <c r="G81" s="548"/>
      <c r="H81" s="548">
        <v>26268513.740000002</v>
      </c>
      <c r="I81" s="677"/>
      <c r="J81" s="548">
        <v>62189851.16</v>
      </c>
      <c r="K81" s="677"/>
      <c r="L81" s="548">
        <v>50365554.67</v>
      </c>
    </row>
    <row r="82" spans="1:12" ht="27" customHeight="1">
      <c r="A82" s="360" t="s">
        <v>478</v>
      </c>
      <c r="B82" s="346"/>
      <c r="C82" s="346"/>
      <c r="D82" s="360"/>
      <c r="E82" s="360"/>
      <c r="F82" s="678">
        <v>24653085</v>
      </c>
      <c r="G82" s="677"/>
      <c r="H82" s="678">
        <v>15655605</v>
      </c>
      <c r="I82" s="677"/>
      <c r="J82" s="678">
        <v>45303150</v>
      </c>
      <c r="K82" s="277"/>
      <c r="L82" s="678">
        <v>31127600</v>
      </c>
    </row>
    <row r="83" spans="1:12" ht="27" customHeight="1" thickBot="1">
      <c r="A83" s="360" t="s">
        <v>377</v>
      </c>
      <c r="B83" s="360"/>
      <c r="C83" s="360"/>
      <c r="D83" s="360"/>
      <c r="E83" s="360"/>
      <c r="F83" s="359">
        <f>SUM(F81:F82)</f>
        <v>56389187.36</v>
      </c>
      <c r="G83" s="372"/>
      <c r="H83" s="359">
        <f>SUM(H81:H82)</f>
        <v>41924118.74</v>
      </c>
      <c r="I83" s="372"/>
      <c r="J83" s="359">
        <f>SUM(J81:J82)</f>
        <v>107493001.16</v>
      </c>
      <c r="K83" s="372"/>
      <c r="L83" s="359">
        <f>SUM(L81:L82)</f>
        <v>81493154.67</v>
      </c>
    </row>
    <row r="84" spans="1:12" ht="27" customHeight="1" thickTop="1">
      <c r="A84" s="360" t="s">
        <v>449</v>
      </c>
      <c r="B84" s="360"/>
      <c r="C84" s="360"/>
      <c r="D84" s="360"/>
      <c r="E84" s="360"/>
      <c r="F84" s="451"/>
      <c r="G84" s="451"/>
      <c r="H84" s="373"/>
      <c r="I84" s="373"/>
      <c r="J84" s="360"/>
      <c r="K84" s="360"/>
      <c r="L84" s="346"/>
    </row>
    <row r="85" spans="1:12" ht="27" customHeight="1">
      <c r="A85" s="360" t="s">
        <v>450</v>
      </c>
      <c r="B85" s="360"/>
      <c r="C85" s="360"/>
      <c r="D85" s="360"/>
      <c r="E85" s="360"/>
      <c r="F85" s="451"/>
      <c r="G85" s="451"/>
      <c r="H85" s="373"/>
      <c r="I85" s="373"/>
      <c r="J85" s="360"/>
      <c r="K85" s="360"/>
      <c r="L85" s="346"/>
    </row>
    <row r="86" spans="1:12" ht="27" customHeight="1">
      <c r="A86" s="360" t="s">
        <v>519</v>
      </c>
      <c r="B86" s="346"/>
      <c r="C86" s="346"/>
      <c r="D86" s="360"/>
      <c r="E86" s="360"/>
      <c r="F86" s="548">
        <v>21505255.67</v>
      </c>
      <c r="G86" s="548"/>
      <c r="H86" s="548">
        <v>20303456.75</v>
      </c>
      <c r="I86" s="677"/>
      <c r="J86" s="548">
        <v>43729066.34</v>
      </c>
      <c r="K86" s="548"/>
      <c r="L86" s="548">
        <v>36270132.83</v>
      </c>
    </row>
    <row r="87" spans="1:12" ht="27" customHeight="1">
      <c r="A87" s="360" t="s">
        <v>536</v>
      </c>
      <c r="B87" s="346"/>
      <c r="C87" s="346"/>
      <c r="D87" s="360"/>
      <c r="E87" s="360"/>
      <c r="F87" s="678">
        <v>7385712.37</v>
      </c>
      <c r="G87" s="277"/>
      <c r="H87" s="679">
        <v>2561242.96</v>
      </c>
      <c r="I87" s="379"/>
      <c r="J87" s="678">
        <v>11505475.53</v>
      </c>
      <c r="K87" s="378"/>
      <c r="L87" s="377">
        <v>5098487.26</v>
      </c>
    </row>
    <row r="88" spans="1:12" ht="27" customHeight="1" thickBot="1">
      <c r="A88" s="360" t="s">
        <v>451</v>
      </c>
      <c r="B88" s="360"/>
      <c r="C88" s="360"/>
      <c r="D88" s="567"/>
      <c r="E88" s="567"/>
      <c r="F88" s="359">
        <f>SUM(F86:F87)</f>
        <v>28890968.040000003</v>
      </c>
      <c r="G88" s="277"/>
      <c r="H88" s="680">
        <f>SUM(H86:H87)</f>
        <v>22864699.71</v>
      </c>
      <c r="I88" s="374"/>
      <c r="J88" s="359">
        <f>SUM(J86:J87)</f>
        <v>55234541.870000005</v>
      </c>
      <c r="K88" s="374"/>
      <c r="L88" s="361">
        <f>SUM(L86:L87)</f>
        <v>41368620.089999996</v>
      </c>
    </row>
    <row r="89" spans="6:8" ht="27" customHeight="1" thickTop="1">
      <c r="F89" s="373"/>
      <c r="G89" s="373"/>
      <c r="H89" s="373"/>
    </row>
    <row r="90" spans="2:12" s="451" customFormat="1" ht="27" customHeight="1">
      <c r="B90" s="341"/>
      <c r="C90" s="341"/>
      <c r="D90" s="341"/>
      <c r="E90" s="341"/>
      <c r="F90" s="416"/>
      <c r="G90" s="416"/>
      <c r="H90" s="341"/>
      <c r="I90" s="341"/>
      <c r="J90" s="341"/>
      <c r="K90" s="341"/>
      <c r="L90" s="416"/>
    </row>
    <row r="91" spans="2:12" s="451" customFormat="1" ht="27" customHeight="1">
      <c r="B91" s="341"/>
      <c r="C91" s="341"/>
      <c r="D91" s="341"/>
      <c r="E91" s="341"/>
      <c r="F91" s="341"/>
      <c r="G91" s="341"/>
      <c r="H91" s="341"/>
      <c r="I91" s="341"/>
      <c r="J91" s="341"/>
      <c r="K91" s="341"/>
      <c r="L91" s="341"/>
    </row>
    <row r="92" spans="2:12" s="360" customFormat="1" ht="27" customHeight="1">
      <c r="B92" s="229"/>
      <c r="C92" s="229"/>
      <c r="D92" s="586"/>
      <c r="E92" s="586"/>
      <c r="F92" s="229"/>
      <c r="G92" s="229"/>
      <c r="H92" s="587"/>
      <c r="I92" s="587"/>
      <c r="J92" s="588"/>
      <c r="K92" s="588"/>
      <c r="L92" s="229"/>
    </row>
  </sheetData>
  <sheetProtection/>
  <printOptions/>
  <pageMargins left="0.3937007874015748" right="0.2755905511811024" top="0.5511811023622047" bottom="0" header="0.1968503937007874" footer="0"/>
  <pageSetup horizontalDpi="600" verticalDpi="600" orientation="portrait" paperSize="9" scale="82" r:id="rId1"/>
  <rowBreaks count="2" manualBreakCount="2">
    <brk id="29" max="12" man="1"/>
    <brk id="62" max="12" man="1"/>
  </rowBreaks>
</worksheet>
</file>

<file path=xl/worksheets/sheet8.xml><?xml version="1.0" encoding="utf-8"?>
<worksheet xmlns="http://schemas.openxmlformats.org/spreadsheetml/2006/main" xmlns:r="http://schemas.openxmlformats.org/officeDocument/2006/relationships">
  <dimension ref="A1:P28"/>
  <sheetViews>
    <sheetView zoomScale="110" zoomScaleNormal="110" zoomScaleSheetLayoutView="100" workbookViewId="0" topLeftCell="A16">
      <selection activeCell="A4" sqref="A4"/>
    </sheetView>
  </sheetViews>
  <sheetFormatPr defaultColWidth="9.140625" defaultRowHeight="24.75" customHeight="1"/>
  <cols>
    <col min="1" max="1" width="21.7109375" style="193" customWidth="1"/>
    <col min="2" max="2" width="19.140625" style="193" customWidth="1"/>
    <col min="3" max="3" width="16.57421875" style="193" customWidth="1"/>
    <col min="4" max="4" width="18.00390625" style="193" bestFit="1" customWidth="1"/>
    <col min="5" max="5" width="17.8515625" style="193" customWidth="1"/>
    <col min="6" max="6" width="17.28125" style="193" customWidth="1"/>
    <col min="7" max="7" width="17.00390625" style="193" customWidth="1"/>
    <col min="8" max="8" width="16.28125" style="193" customWidth="1"/>
    <col min="9" max="9" width="18.57421875" style="193" customWidth="1"/>
    <col min="10" max="10" width="1.8515625" style="193" customWidth="1"/>
    <col min="11" max="11" width="2.00390625" style="193" customWidth="1"/>
    <col min="12" max="16384" width="9.140625" style="193" customWidth="1"/>
  </cols>
  <sheetData>
    <row r="1" spans="1:9" ht="24" customHeight="1">
      <c r="A1" s="203" t="s">
        <v>154</v>
      </c>
      <c r="B1" s="203"/>
      <c r="C1" s="203"/>
      <c r="D1" s="203"/>
      <c r="E1" s="203"/>
      <c r="F1" s="203"/>
      <c r="G1" s="203"/>
      <c r="H1" s="203"/>
      <c r="I1" s="203"/>
    </row>
    <row r="2" ht="15.75" customHeight="1"/>
    <row r="3" s="23" customFormat="1" ht="24.75" customHeight="1">
      <c r="A3" s="409" t="s">
        <v>9</v>
      </c>
    </row>
    <row r="4" s="23" customFormat="1" ht="24.75" customHeight="1">
      <c r="A4" s="241" t="s">
        <v>32</v>
      </c>
    </row>
    <row r="5" spans="1:10" ht="16.5" customHeight="1">
      <c r="A5" s="194"/>
      <c r="B5" s="194"/>
      <c r="C5" s="194"/>
      <c r="D5" s="194"/>
      <c r="E5" s="194"/>
      <c r="F5" s="194"/>
      <c r="G5" s="194"/>
      <c r="H5" s="194"/>
      <c r="I5" s="242" t="s">
        <v>763</v>
      </c>
      <c r="J5" s="195"/>
    </row>
    <row r="6" spans="1:10" ht="26.25" customHeight="1">
      <c r="A6" s="192"/>
      <c r="B6" s="192"/>
      <c r="C6" s="243" t="s">
        <v>504</v>
      </c>
      <c r="D6" s="243" t="s">
        <v>764</v>
      </c>
      <c r="E6" s="243" t="s">
        <v>896</v>
      </c>
      <c r="F6" s="243" t="s">
        <v>897</v>
      </c>
      <c r="G6" s="243" t="s">
        <v>898</v>
      </c>
      <c r="H6" s="243" t="s">
        <v>899</v>
      </c>
      <c r="I6" s="243" t="s">
        <v>719</v>
      </c>
      <c r="J6" s="195"/>
    </row>
    <row r="7" spans="1:10" ht="26.25" customHeight="1">
      <c r="A7" s="192"/>
      <c r="B7" s="192"/>
      <c r="C7" s="244"/>
      <c r="D7" s="244"/>
      <c r="E7" s="244"/>
      <c r="F7" s="244"/>
      <c r="G7" s="244" t="s">
        <v>900</v>
      </c>
      <c r="H7" s="197"/>
      <c r="I7" s="197"/>
      <c r="J7" s="195"/>
    </row>
    <row r="8" spans="1:10" ht="26.25" customHeight="1">
      <c r="A8" s="23" t="s">
        <v>889</v>
      </c>
      <c r="B8" s="194"/>
      <c r="C8" s="194"/>
      <c r="D8" s="198"/>
      <c r="E8" s="198"/>
      <c r="F8" s="198"/>
      <c r="G8" s="198"/>
      <c r="H8" s="198"/>
      <c r="I8" s="194"/>
      <c r="J8" s="195"/>
    </row>
    <row r="9" spans="1:10" ht="26.25" customHeight="1">
      <c r="A9" s="23" t="s">
        <v>390</v>
      </c>
      <c r="B9" s="194"/>
      <c r="C9" s="722">
        <v>237476659.3</v>
      </c>
      <c r="D9" s="490">
        <v>1202002318.24</v>
      </c>
      <c r="E9" s="490">
        <v>152193932.09</v>
      </c>
      <c r="F9" s="490">
        <v>83223910.03</v>
      </c>
      <c r="G9" s="490">
        <v>443282630.15999997</v>
      </c>
      <c r="H9" s="490">
        <v>91563485.18999997</v>
      </c>
      <c r="I9" s="490">
        <f>SUM(C9:H9)</f>
        <v>2209742935.0099998</v>
      </c>
      <c r="J9" s="195"/>
    </row>
    <row r="10" spans="1:10" ht="26.25" customHeight="1">
      <c r="A10" s="23" t="s">
        <v>890</v>
      </c>
      <c r="B10" s="194"/>
      <c r="C10" s="722">
        <v>0</v>
      </c>
      <c r="D10" s="722">
        <v>13954854.69</v>
      </c>
      <c r="E10" s="722">
        <v>7872305.32</v>
      </c>
      <c r="F10" s="722">
        <v>4801794.07</v>
      </c>
      <c r="G10" s="722">
        <v>6131809.37</v>
      </c>
      <c r="H10" s="722">
        <v>39735484.41</v>
      </c>
      <c r="I10" s="490">
        <f>SUM(C10:H10)</f>
        <v>72496247.86</v>
      </c>
      <c r="J10" s="195"/>
    </row>
    <row r="11" spans="1:10" ht="26.25" customHeight="1">
      <c r="A11" s="289" t="s">
        <v>512</v>
      </c>
      <c r="B11" s="194"/>
      <c r="C11" s="270">
        <v>0</v>
      </c>
      <c r="D11" s="270">
        <v>88650422.87</v>
      </c>
      <c r="E11" s="270">
        <v>0</v>
      </c>
      <c r="F11" s="270">
        <v>0</v>
      </c>
      <c r="G11" s="270">
        <v>9907432.25</v>
      </c>
      <c r="H11" s="270">
        <v>-99821659.47</v>
      </c>
      <c r="I11" s="490">
        <f>SUM(C11:H11)</f>
        <v>-1263804.349999994</v>
      </c>
      <c r="J11" s="195"/>
    </row>
    <row r="12" spans="1:10" s="201" customFormat="1" ht="26.25" customHeight="1">
      <c r="A12" s="23" t="s">
        <v>891</v>
      </c>
      <c r="B12" s="199"/>
      <c r="C12" s="492">
        <v>0</v>
      </c>
      <c r="D12" s="492">
        <v>0</v>
      </c>
      <c r="E12" s="492">
        <v>-8484900</v>
      </c>
      <c r="F12" s="492">
        <v>-21479.87</v>
      </c>
      <c r="G12" s="492">
        <v>-2501695.43</v>
      </c>
      <c r="H12" s="492">
        <v>0</v>
      </c>
      <c r="I12" s="492">
        <f>SUM(C12:H12)</f>
        <v>-11008075.299999999</v>
      </c>
      <c r="J12" s="200"/>
    </row>
    <row r="13" spans="1:10" ht="26.25" customHeight="1">
      <c r="A13" s="23" t="s">
        <v>33</v>
      </c>
      <c r="B13" s="194"/>
      <c r="C13" s="493">
        <f aca="true" t="shared" si="0" ref="C13:I13">SUM(C9:C12)</f>
        <v>237476659.3</v>
      </c>
      <c r="D13" s="493">
        <f t="shared" si="0"/>
        <v>1304607595.8000002</v>
      </c>
      <c r="E13" s="493">
        <f t="shared" si="0"/>
        <v>151581337.41</v>
      </c>
      <c r="F13" s="493">
        <f t="shared" si="0"/>
        <v>88004224.22999999</v>
      </c>
      <c r="G13" s="493">
        <f t="shared" si="0"/>
        <v>456820176.34999996</v>
      </c>
      <c r="H13" s="493">
        <f t="shared" si="0"/>
        <v>31477310.129999965</v>
      </c>
      <c r="I13" s="493">
        <f t="shared" si="0"/>
        <v>2269967303.22</v>
      </c>
      <c r="J13" s="195"/>
    </row>
    <row r="14" spans="1:16" ht="26.25" customHeight="1">
      <c r="A14" s="194" t="s">
        <v>892</v>
      </c>
      <c r="B14" s="194"/>
      <c r="C14" s="491"/>
      <c r="D14" s="491"/>
      <c r="E14" s="491"/>
      <c r="F14" s="491"/>
      <c r="G14" s="491"/>
      <c r="H14" s="491"/>
      <c r="I14" s="494"/>
      <c r="J14" s="195"/>
      <c r="P14" s="193" t="s">
        <v>346</v>
      </c>
    </row>
    <row r="15" spans="1:10" ht="26.25" customHeight="1">
      <c r="A15" s="194" t="s">
        <v>390</v>
      </c>
      <c r="B15" s="194"/>
      <c r="C15" s="490">
        <v>0</v>
      </c>
      <c r="D15" s="490">
        <v>564975590.33</v>
      </c>
      <c r="E15" s="490">
        <v>102172313.46</v>
      </c>
      <c r="F15" s="490">
        <v>64332031.41</v>
      </c>
      <c r="G15" s="490">
        <v>405668133.72</v>
      </c>
      <c r="H15" s="490">
        <v>0</v>
      </c>
      <c r="I15" s="490">
        <f>SUM(C15:H15)</f>
        <v>1137148068.92</v>
      </c>
      <c r="J15" s="195"/>
    </row>
    <row r="16" spans="1:10" ht="26.25" customHeight="1">
      <c r="A16" s="194" t="s">
        <v>893</v>
      </c>
      <c r="B16" s="194"/>
      <c r="C16" s="270">
        <v>0</v>
      </c>
      <c r="D16" s="270">
        <v>25338575.21</v>
      </c>
      <c r="E16" s="270">
        <v>8272240.39</v>
      </c>
      <c r="F16" s="270">
        <v>3127196.37</v>
      </c>
      <c r="G16" s="270">
        <v>6877323.56</v>
      </c>
      <c r="H16" s="270">
        <v>0</v>
      </c>
      <c r="I16" s="490">
        <f>SUM(C16:H16)</f>
        <v>43615335.53</v>
      </c>
      <c r="J16" s="195"/>
    </row>
    <row r="17" spans="1:10" ht="26.25" customHeight="1">
      <c r="A17" s="194" t="s">
        <v>894</v>
      </c>
      <c r="B17" s="194"/>
      <c r="C17" s="492">
        <v>0</v>
      </c>
      <c r="D17" s="492">
        <v>0</v>
      </c>
      <c r="E17" s="492">
        <v>-8478687.02</v>
      </c>
      <c r="F17" s="492">
        <v>-6491.78</v>
      </c>
      <c r="G17" s="492">
        <v>-2302649.75</v>
      </c>
      <c r="H17" s="492">
        <v>0</v>
      </c>
      <c r="I17" s="492">
        <f>SUM(C17:H17)</f>
        <v>-10787828.549999999</v>
      </c>
      <c r="J17" s="195"/>
    </row>
    <row r="18" spans="1:10" ht="26.25" customHeight="1">
      <c r="A18" s="23" t="s">
        <v>33</v>
      </c>
      <c r="B18" s="194"/>
      <c r="C18" s="495">
        <f aca="true" t="shared" si="1" ref="C18:I18">SUM(C15:C17)</f>
        <v>0</v>
      </c>
      <c r="D18" s="495">
        <f t="shared" si="1"/>
        <v>590314165.5400001</v>
      </c>
      <c r="E18" s="495">
        <f t="shared" si="1"/>
        <v>101965866.83</v>
      </c>
      <c r="F18" s="495">
        <f t="shared" si="1"/>
        <v>67452736</v>
      </c>
      <c r="G18" s="495">
        <f t="shared" si="1"/>
        <v>410242807.53000003</v>
      </c>
      <c r="H18" s="495">
        <f t="shared" si="1"/>
        <v>0</v>
      </c>
      <c r="I18" s="495">
        <f t="shared" si="1"/>
        <v>1169975575.9</v>
      </c>
      <c r="J18" s="195"/>
    </row>
    <row r="19" spans="1:10" ht="26.25" customHeight="1">
      <c r="A19" s="194" t="s">
        <v>895</v>
      </c>
      <c r="B19" s="194"/>
      <c r="C19" s="491"/>
      <c r="D19" s="491"/>
      <c r="E19" s="491"/>
      <c r="F19" s="491"/>
      <c r="G19" s="491"/>
      <c r="H19" s="491"/>
      <c r="I19" s="494"/>
      <c r="J19" s="195"/>
    </row>
    <row r="20" spans="1:10" ht="26.25" customHeight="1" thickBot="1">
      <c r="A20" s="194" t="s">
        <v>390</v>
      </c>
      <c r="B20" s="194"/>
      <c r="C20" s="496">
        <f>SUM(C9-C15)</f>
        <v>237476659.3</v>
      </c>
      <c r="D20" s="496">
        <f aca="true" t="shared" si="2" ref="D20:I20">SUM(D9-D15)</f>
        <v>637026727.91</v>
      </c>
      <c r="E20" s="496">
        <f t="shared" si="2"/>
        <v>50021618.63000001</v>
      </c>
      <c r="F20" s="496">
        <f t="shared" si="2"/>
        <v>18891878.620000005</v>
      </c>
      <c r="G20" s="496">
        <f t="shared" si="2"/>
        <v>37614496.43999994</v>
      </c>
      <c r="H20" s="496">
        <f t="shared" si="2"/>
        <v>91563485.18999997</v>
      </c>
      <c r="I20" s="496">
        <f t="shared" si="2"/>
        <v>1072594866.0899997</v>
      </c>
      <c r="J20" s="195"/>
    </row>
    <row r="21" spans="1:10" ht="26.25" customHeight="1" thickBot="1" thickTop="1">
      <c r="A21" s="23" t="s">
        <v>33</v>
      </c>
      <c r="B21" s="194"/>
      <c r="C21" s="496">
        <f>C13-C18</f>
        <v>237476659.3</v>
      </c>
      <c r="D21" s="496">
        <f aca="true" t="shared" si="3" ref="D21:I21">D13-D18</f>
        <v>714293430.2600001</v>
      </c>
      <c r="E21" s="496">
        <f t="shared" si="3"/>
        <v>49615470.58</v>
      </c>
      <c r="F21" s="496">
        <f t="shared" si="3"/>
        <v>20551488.22999999</v>
      </c>
      <c r="G21" s="496">
        <f t="shared" si="3"/>
        <v>46577368.81999993</v>
      </c>
      <c r="H21" s="496">
        <f t="shared" si="3"/>
        <v>31477310.129999965</v>
      </c>
      <c r="I21" s="496">
        <f t="shared" si="3"/>
        <v>1099991727.3199997</v>
      </c>
      <c r="J21" s="195"/>
    </row>
    <row r="22" spans="1:10" ht="12.75" customHeight="1" thickTop="1">
      <c r="A22" s="194"/>
      <c r="B22" s="194"/>
      <c r="C22" s="194"/>
      <c r="D22" s="202"/>
      <c r="E22" s="202"/>
      <c r="F22" s="202"/>
      <c r="G22" s="202"/>
      <c r="H22" s="202"/>
      <c r="I22" s="226"/>
      <c r="J22" s="195"/>
    </row>
    <row r="23" spans="1:10" ht="23.25">
      <c r="A23" s="194" t="s">
        <v>94</v>
      </c>
      <c r="B23" s="194"/>
      <c r="C23" s="194"/>
      <c r="D23" s="202"/>
      <c r="E23" s="202"/>
      <c r="F23" s="202"/>
      <c r="G23" s="202"/>
      <c r="H23" s="202"/>
      <c r="I23" s="226"/>
      <c r="J23" s="195"/>
    </row>
    <row r="24" spans="1:10" ht="23.25">
      <c r="A24" s="194" t="s">
        <v>133</v>
      </c>
      <c r="B24" s="194"/>
      <c r="C24" s="194"/>
      <c r="D24" s="202"/>
      <c r="E24" s="202"/>
      <c r="F24" s="202"/>
      <c r="G24" s="202"/>
      <c r="H24" s="202"/>
      <c r="I24" s="226"/>
      <c r="J24" s="195"/>
    </row>
    <row r="25" spans="1:10" ht="26.25" customHeight="1">
      <c r="A25" s="196"/>
      <c r="B25" s="417"/>
      <c r="C25" s="194"/>
      <c r="D25" s="202"/>
      <c r="E25" s="202"/>
      <c r="F25" s="202"/>
      <c r="G25" s="202"/>
      <c r="H25" s="202"/>
      <c r="I25" s="202"/>
      <c r="J25" s="195"/>
    </row>
    <row r="26" spans="1:10" ht="26.25" customHeight="1">
      <c r="A26" s="448"/>
      <c r="B26" s="417"/>
      <c r="C26" s="194"/>
      <c r="D26" s="202"/>
      <c r="E26" s="202"/>
      <c r="F26" s="202"/>
      <c r="G26" s="202"/>
      <c r="H26" s="202"/>
      <c r="I26" s="202"/>
      <c r="J26" s="195"/>
    </row>
    <row r="27" spans="1:10" ht="24" customHeight="1">
      <c r="A27" s="448"/>
      <c r="B27" s="417"/>
      <c r="C27" s="194"/>
      <c r="D27" s="202"/>
      <c r="E27" s="202"/>
      <c r="F27" s="202"/>
      <c r="G27" s="202"/>
      <c r="H27" s="202"/>
      <c r="I27" s="202"/>
      <c r="J27" s="195"/>
    </row>
    <row r="28" spans="1:2" ht="24.75" customHeight="1">
      <c r="A28" s="196"/>
      <c r="B28" s="417"/>
    </row>
  </sheetData>
  <sheetProtection/>
  <printOptions/>
  <pageMargins left="0.9448818897637796" right="0" top="0.4330708661417323" bottom="0.2755905511811024" header="0.11811023622047245" footer="0.11811023622047245"/>
  <pageSetup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dimension ref="A1:Y226"/>
  <sheetViews>
    <sheetView zoomScaleSheetLayoutView="90" zoomScalePageLayoutView="0" workbookViewId="0" topLeftCell="A184">
      <selection activeCell="B17" sqref="B17"/>
    </sheetView>
  </sheetViews>
  <sheetFormatPr defaultColWidth="9.140625" defaultRowHeight="25.5" customHeight="1"/>
  <cols>
    <col min="1" max="3" width="9.140625" style="41" customWidth="1"/>
    <col min="4" max="4" width="8.00390625" style="41" customWidth="1"/>
    <col min="5" max="5" width="16.8515625" style="41" customWidth="1"/>
    <col min="6" max="6" width="2.140625" style="41" customWidth="1"/>
    <col min="7" max="7" width="17.7109375" style="41" customWidth="1"/>
    <col min="8" max="8" width="2.28125" style="41" customWidth="1"/>
    <col min="9" max="9" width="17.28125" style="41" customWidth="1"/>
    <col min="10" max="10" width="2.28125" style="41" customWidth="1"/>
    <col min="11" max="11" width="16.7109375" style="41" customWidth="1"/>
    <col min="12" max="12" width="4.7109375" style="41" customWidth="1"/>
    <col min="13" max="13" width="2.140625" style="41" customWidth="1"/>
    <col min="14" max="14" width="16.00390625" style="41" bestFit="1" customWidth="1"/>
    <col min="15" max="16384" width="9.140625" style="41" customWidth="1"/>
  </cols>
  <sheetData>
    <row r="1" spans="1:11" ht="25.5" customHeight="1">
      <c r="A1" s="799" t="s">
        <v>911</v>
      </c>
      <c r="B1" s="799"/>
      <c r="C1" s="799"/>
      <c r="D1" s="799"/>
      <c r="E1" s="799"/>
      <c r="F1" s="799"/>
      <c r="G1" s="799"/>
      <c r="H1" s="799"/>
      <c r="I1" s="799"/>
      <c r="J1" s="799"/>
      <c r="K1" s="799"/>
    </row>
    <row r="3" spans="1:9" ht="25.5" customHeight="1">
      <c r="A3" s="70" t="s">
        <v>10</v>
      </c>
      <c r="B3" s="70"/>
      <c r="C3" s="70"/>
      <c r="D3" s="70"/>
      <c r="E3" s="70"/>
      <c r="F3" s="70"/>
      <c r="G3" s="70"/>
      <c r="H3" s="70"/>
      <c r="I3" s="70"/>
    </row>
    <row r="4" spans="1:11" ht="25.5" customHeight="1">
      <c r="A4" s="70"/>
      <c r="B4" s="70"/>
      <c r="C4" s="70"/>
      <c r="D4" s="70"/>
      <c r="E4" s="70"/>
      <c r="F4" s="70"/>
      <c r="G4" s="70"/>
      <c r="H4" s="70"/>
      <c r="I4" s="70"/>
      <c r="K4" s="15" t="s">
        <v>576</v>
      </c>
    </row>
    <row r="5" spans="1:11" ht="25.5" customHeight="1">
      <c r="A5" s="70"/>
      <c r="B5" s="70"/>
      <c r="C5" s="70"/>
      <c r="D5" s="70"/>
      <c r="E5" s="70"/>
      <c r="F5" s="70"/>
      <c r="G5" s="499"/>
      <c r="H5" s="499"/>
      <c r="I5" s="499"/>
      <c r="J5" s="729"/>
      <c r="K5" s="728" t="s">
        <v>573</v>
      </c>
    </row>
    <row r="6" spans="1:11" ht="25.5" customHeight="1">
      <c r="A6" s="70"/>
      <c r="B6" s="40" t="s">
        <v>568</v>
      </c>
      <c r="C6" s="40"/>
      <c r="D6" s="70"/>
      <c r="E6" s="70"/>
      <c r="F6" s="70"/>
      <c r="G6" s="70"/>
      <c r="H6" s="70"/>
      <c r="I6" s="70"/>
      <c r="K6" s="70"/>
    </row>
    <row r="7" spans="1:11" ht="25.5" customHeight="1">
      <c r="A7" s="70"/>
      <c r="B7" s="23" t="s">
        <v>391</v>
      </c>
      <c r="C7" s="23"/>
      <c r="D7" s="70"/>
      <c r="E7" s="70"/>
      <c r="F7" s="70"/>
      <c r="G7" s="380"/>
      <c r="H7" s="380"/>
      <c r="I7" s="380"/>
      <c r="J7" s="380"/>
      <c r="K7" s="380">
        <v>27187607.21</v>
      </c>
    </row>
    <row r="8" spans="1:11" ht="25.5" customHeight="1">
      <c r="A8" s="70"/>
      <c r="B8" s="23" t="s">
        <v>558</v>
      </c>
      <c r="C8" s="23"/>
      <c r="D8" s="70"/>
      <c r="E8" s="70"/>
      <c r="F8" s="70"/>
      <c r="G8" s="452"/>
      <c r="H8" s="453"/>
      <c r="I8" s="452"/>
      <c r="J8" s="380"/>
      <c r="K8" s="452">
        <v>164639.72</v>
      </c>
    </row>
    <row r="9" spans="1:11" ht="25.5" customHeight="1">
      <c r="A9" s="70"/>
      <c r="B9" s="23" t="s">
        <v>34</v>
      </c>
      <c r="C9" s="23"/>
      <c r="D9" s="70"/>
      <c r="E9" s="70"/>
      <c r="F9" s="70"/>
      <c r="G9" s="500"/>
      <c r="H9" s="500"/>
      <c r="I9" s="500"/>
      <c r="J9" s="380"/>
      <c r="K9" s="381">
        <f>SUM(K7:K8)</f>
        <v>27352246.93</v>
      </c>
    </row>
    <row r="10" spans="1:11" ht="25.5" customHeight="1">
      <c r="A10" s="70"/>
      <c r="B10" s="23" t="s">
        <v>606</v>
      </c>
      <c r="C10" s="23"/>
      <c r="D10" s="70"/>
      <c r="E10" s="70"/>
      <c r="F10" s="70"/>
      <c r="G10" s="380"/>
      <c r="H10" s="380"/>
      <c r="I10" s="380"/>
      <c r="J10" s="380"/>
      <c r="K10" s="380"/>
    </row>
    <row r="11" spans="1:11" ht="25.5" customHeight="1">
      <c r="A11" s="70"/>
      <c r="B11" s="23" t="s">
        <v>391</v>
      </c>
      <c r="C11" s="23"/>
      <c r="D11" s="70"/>
      <c r="E11" s="70"/>
      <c r="F11" s="70"/>
      <c r="G11" s="348"/>
      <c r="H11" s="380"/>
      <c r="I11" s="348"/>
      <c r="J11" s="380"/>
      <c r="K11" s="348">
        <v>14939092.86</v>
      </c>
    </row>
    <row r="12" spans="1:11" ht="25.5" customHeight="1">
      <c r="A12" s="70"/>
      <c r="B12" s="23" t="s">
        <v>559</v>
      </c>
      <c r="C12" s="23"/>
      <c r="D12" s="70"/>
      <c r="E12" s="70"/>
      <c r="F12" s="70"/>
      <c r="G12" s="454"/>
      <c r="H12" s="454"/>
      <c r="I12" s="454"/>
      <c r="J12" s="380"/>
      <c r="K12" s="454">
        <v>782924.63</v>
      </c>
    </row>
    <row r="13" spans="1:11" ht="25.5" customHeight="1">
      <c r="A13" s="70"/>
      <c r="B13" s="23" t="s">
        <v>34</v>
      </c>
      <c r="C13" s="23"/>
      <c r="D13" s="70"/>
      <c r="E13" s="70"/>
      <c r="F13" s="70"/>
      <c r="G13" s="348"/>
      <c r="H13" s="500"/>
      <c r="I13" s="348"/>
      <c r="J13" s="380"/>
      <c r="K13" s="347">
        <f>SUM(K11:K12)</f>
        <v>15722017.49</v>
      </c>
    </row>
    <row r="14" spans="1:11" ht="25.5" customHeight="1">
      <c r="A14" s="70"/>
      <c r="B14" s="23" t="s">
        <v>569</v>
      </c>
      <c r="C14" s="23"/>
      <c r="D14" s="70"/>
      <c r="E14" s="70"/>
      <c r="F14" s="70"/>
      <c r="G14" s="380"/>
      <c r="H14" s="380"/>
      <c r="I14" s="380"/>
      <c r="J14" s="380"/>
      <c r="K14" s="380"/>
    </row>
    <row r="15" spans="1:11" ht="25.5" customHeight="1" thickBot="1">
      <c r="A15" s="70"/>
      <c r="B15" s="23" t="s">
        <v>391</v>
      </c>
      <c r="C15" s="23"/>
      <c r="D15" s="70"/>
      <c r="E15" s="70"/>
      <c r="F15" s="70"/>
      <c r="G15" s="500"/>
      <c r="H15" s="380"/>
      <c r="I15" s="500"/>
      <c r="J15" s="380"/>
      <c r="K15" s="382">
        <f>K7-K11</f>
        <v>12248514.350000001</v>
      </c>
    </row>
    <row r="16" spans="1:11" ht="25.5" customHeight="1" thickBot="1" thickTop="1">
      <c r="A16" s="70"/>
      <c r="B16" s="23" t="s">
        <v>34</v>
      </c>
      <c r="C16" s="23"/>
      <c r="D16" s="70"/>
      <c r="E16" s="70"/>
      <c r="F16" s="70"/>
      <c r="G16" s="500"/>
      <c r="H16" s="500"/>
      <c r="I16" s="500"/>
      <c r="J16" s="380"/>
      <c r="K16" s="382">
        <f>K9-K13</f>
        <v>11630229.44</v>
      </c>
    </row>
    <row r="17" spans="2:15" ht="25.5" customHeight="1" thickTop="1">
      <c r="B17" s="69" t="s">
        <v>144</v>
      </c>
      <c r="D17" s="70"/>
      <c r="E17" s="70"/>
      <c r="F17" s="70"/>
      <c r="G17" s="70"/>
      <c r="H17" s="70"/>
      <c r="I17" s="70"/>
      <c r="N17" s="69"/>
      <c r="O17" s="69"/>
    </row>
    <row r="18" spans="1:15" ht="25.5" customHeight="1">
      <c r="A18" s="69" t="s">
        <v>143</v>
      </c>
      <c r="N18" s="69"/>
      <c r="O18" s="349"/>
    </row>
    <row r="20" spans="1:9" s="9" customFormat="1" ht="25.5" customHeight="1">
      <c r="A20" s="589" t="s">
        <v>11</v>
      </c>
      <c r="B20" s="21"/>
      <c r="C20" s="21"/>
      <c r="D20" s="21"/>
      <c r="E20" s="21"/>
      <c r="F20" s="21"/>
      <c r="G20" s="21"/>
      <c r="H20" s="21"/>
      <c r="I20" s="21"/>
    </row>
    <row r="21" spans="1:11" s="538" customFormat="1" ht="25.5" customHeight="1">
      <c r="A21" s="8"/>
      <c r="B21" s="8"/>
      <c r="C21" s="8"/>
      <c r="D21" s="8"/>
      <c r="E21" s="590"/>
      <c r="F21" s="590"/>
      <c r="I21" s="11"/>
      <c r="J21" s="11"/>
      <c r="K21" s="15" t="s">
        <v>576</v>
      </c>
    </row>
    <row r="22" spans="1:11" s="538" customFormat="1" ht="25.5" customHeight="1">
      <c r="A22" s="8"/>
      <c r="B22" s="8"/>
      <c r="C22" s="8"/>
      <c r="D22" s="8"/>
      <c r="E22" s="590"/>
      <c r="F22" s="590"/>
      <c r="I22" s="12"/>
      <c r="J22" s="12" t="s">
        <v>564</v>
      </c>
      <c r="K22" s="12"/>
    </row>
    <row r="23" spans="1:11" s="538" customFormat="1" ht="25.5" customHeight="1">
      <c r="A23" s="8"/>
      <c r="B23" s="8"/>
      <c r="C23" s="8"/>
      <c r="D23" s="8"/>
      <c r="E23" s="590"/>
      <c r="F23" s="590"/>
      <c r="I23" s="14"/>
      <c r="J23" s="14" t="s">
        <v>378</v>
      </c>
      <c r="K23" s="14"/>
    </row>
    <row r="24" spans="5:11" s="9" customFormat="1" ht="25.5" customHeight="1">
      <c r="E24" s="590"/>
      <c r="F24" s="590"/>
      <c r="I24" s="727" t="s">
        <v>18</v>
      </c>
      <c r="J24" s="408"/>
      <c r="K24" s="407" t="s">
        <v>381</v>
      </c>
    </row>
    <row r="25" spans="2:11" s="9" customFormat="1" ht="25.5" customHeight="1">
      <c r="B25" s="21" t="s">
        <v>927</v>
      </c>
      <c r="C25" s="21"/>
      <c r="D25" s="21"/>
      <c r="E25" s="21"/>
      <c r="F25" s="21"/>
      <c r="G25" s="21"/>
      <c r="H25" s="21"/>
      <c r="I25" s="723">
        <v>528228.66</v>
      </c>
      <c r="J25" s="591"/>
      <c r="K25" s="723">
        <v>793063.62</v>
      </c>
    </row>
    <row r="26" spans="2:11" s="9" customFormat="1" ht="25.5" customHeight="1" thickBot="1">
      <c r="B26" s="21" t="s">
        <v>928</v>
      </c>
      <c r="C26" s="21"/>
      <c r="D26" s="21"/>
      <c r="E26" s="21"/>
      <c r="F26" s="21"/>
      <c r="G26" s="21"/>
      <c r="H26" s="21"/>
      <c r="I26" s="382">
        <v>820000000</v>
      </c>
      <c r="J26" s="591"/>
      <c r="K26" s="382">
        <v>783350000</v>
      </c>
    </row>
    <row r="27" spans="1:11" s="9" customFormat="1" ht="25.5" customHeight="1" thickBot="1" thickTop="1">
      <c r="A27" s="21"/>
      <c r="C27" s="39" t="s">
        <v>719</v>
      </c>
      <c r="E27" s="21"/>
      <c r="F27" s="21"/>
      <c r="G27" s="21"/>
      <c r="H27" s="21"/>
      <c r="I27" s="382">
        <f>SUM(I25:I26)</f>
        <v>820528228.66</v>
      </c>
      <c r="J27" s="591"/>
      <c r="K27" s="382">
        <f>SUM(K25:K26)</f>
        <v>784143063.62</v>
      </c>
    </row>
    <row r="28" s="21" customFormat="1" ht="25.5" customHeight="1" thickTop="1">
      <c r="A28" s="39" t="s">
        <v>12</v>
      </c>
    </row>
    <row r="29" spans="1:10" s="21" customFormat="1" ht="25.5" customHeight="1">
      <c r="A29" s="21" t="s">
        <v>95</v>
      </c>
      <c r="I29" s="71"/>
      <c r="J29" s="71"/>
    </row>
    <row r="30" spans="1:10" s="21" customFormat="1" ht="25.5" customHeight="1">
      <c r="A30" s="21" t="s">
        <v>930</v>
      </c>
      <c r="I30" s="71"/>
      <c r="J30" s="71"/>
    </row>
    <row r="31" s="21" customFormat="1" ht="25.5" customHeight="1">
      <c r="A31" s="21" t="s">
        <v>13</v>
      </c>
    </row>
    <row r="32" spans="1:10" s="21" customFormat="1" ht="25.5" customHeight="1">
      <c r="A32" s="21" t="s">
        <v>37</v>
      </c>
      <c r="G32" s="71"/>
      <c r="I32" s="71"/>
      <c r="J32" s="71"/>
    </row>
    <row r="33" spans="1:10" s="21" customFormat="1" ht="25.5" customHeight="1">
      <c r="A33" s="21" t="s">
        <v>134</v>
      </c>
      <c r="G33" s="71"/>
      <c r="I33" s="71"/>
      <c r="J33" s="71"/>
    </row>
    <row r="34" s="21" customFormat="1" ht="25.5" customHeight="1">
      <c r="A34" s="21" t="s">
        <v>135</v>
      </c>
    </row>
    <row r="35" s="21" customFormat="1" ht="25.5" customHeight="1"/>
    <row r="36" spans="1:11" s="21" customFormat="1" ht="27" customHeight="1">
      <c r="A36" s="799" t="s">
        <v>563</v>
      </c>
      <c r="B36" s="799"/>
      <c r="C36" s="799"/>
      <c r="D36" s="799"/>
      <c r="E36" s="799"/>
      <c r="F36" s="799"/>
      <c r="G36" s="799"/>
      <c r="H36" s="799"/>
      <c r="I36" s="799"/>
      <c r="J36" s="799"/>
      <c r="K36" s="799"/>
    </row>
    <row r="37" s="21" customFormat="1" ht="27" customHeight="1"/>
    <row r="38" spans="1:7" s="21" customFormat="1" ht="27" customHeight="1">
      <c r="A38" s="246" t="s">
        <v>14</v>
      </c>
      <c r="B38" s="592"/>
      <c r="C38" s="592"/>
      <c r="D38" s="592"/>
      <c r="E38" s="592"/>
      <c r="F38" s="592"/>
      <c r="G38" s="592"/>
    </row>
    <row r="39" spans="2:7" s="21" customFormat="1" ht="27" customHeight="1">
      <c r="B39" s="9" t="s">
        <v>929</v>
      </c>
      <c r="C39" s="592"/>
      <c r="D39" s="592"/>
      <c r="E39" s="592"/>
      <c r="F39" s="592"/>
      <c r="G39" s="592"/>
    </row>
    <row r="40" spans="1:11" s="538" customFormat="1" ht="27" customHeight="1">
      <c r="A40" s="8"/>
      <c r="B40" s="8"/>
      <c r="C40" s="8"/>
      <c r="D40" s="8"/>
      <c r="E40" s="590"/>
      <c r="F40" s="590"/>
      <c r="I40" s="11"/>
      <c r="J40" s="11"/>
      <c r="K40" s="12" t="s">
        <v>763</v>
      </c>
    </row>
    <row r="41" spans="1:11" s="538" customFormat="1" ht="27" customHeight="1">
      <c r="A41" s="8"/>
      <c r="B41" s="8"/>
      <c r="C41" s="8"/>
      <c r="D41" s="8"/>
      <c r="E41" s="590"/>
      <c r="F41" s="590"/>
      <c r="J41" s="12" t="s">
        <v>737</v>
      </c>
      <c r="K41" s="12"/>
    </row>
    <row r="42" spans="1:11" s="538" customFormat="1" ht="27" customHeight="1">
      <c r="A42" s="8"/>
      <c r="B42" s="8"/>
      <c r="C42" s="8"/>
      <c r="D42" s="8"/>
      <c r="E42" s="590"/>
      <c r="F42" s="590"/>
      <c r="I42" s="13"/>
      <c r="J42" s="14" t="s">
        <v>363</v>
      </c>
      <c r="K42" s="537"/>
    </row>
    <row r="43" spans="5:11" s="9" customFormat="1" ht="27" customHeight="1">
      <c r="E43" s="590"/>
      <c r="F43" s="590"/>
      <c r="I43" s="727" t="s">
        <v>18</v>
      </c>
      <c r="J43" s="408"/>
      <c r="K43" s="407" t="s">
        <v>381</v>
      </c>
    </row>
    <row r="44" spans="2:11" s="21" customFormat="1" ht="27" customHeight="1">
      <c r="B44" s="9" t="s">
        <v>254</v>
      </c>
      <c r="C44" s="592"/>
      <c r="E44" s="590"/>
      <c r="F44" s="590"/>
      <c r="G44" s="590"/>
      <c r="I44" s="726">
        <v>716660000</v>
      </c>
      <c r="J44" s="383"/>
      <c r="K44" s="726">
        <v>500000000</v>
      </c>
    </row>
    <row r="45" spans="2:11" s="21" customFormat="1" ht="27" customHeight="1">
      <c r="B45" s="9" t="s">
        <v>255</v>
      </c>
      <c r="C45" s="590"/>
      <c r="D45" s="590"/>
      <c r="E45" s="590"/>
      <c r="F45" s="590"/>
      <c r="G45" s="590"/>
      <c r="I45" s="724">
        <v>-250020000</v>
      </c>
      <c r="J45" s="384"/>
      <c r="K45" s="724">
        <v>-166680000</v>
      </c>
    </row>
    <row r="46" spans="2:11" s="21" customFormat="1" ht="27" customHeight="1" thickBot="1">
      <c r="B46" s="39" t="s">
        <v>256</v>
      </c>
      <c r="C46" s="592"/>
      <c r="D46" s="592"/>
      <c r="E46" s="590"/>
      <c r="F46" s="590"/>
      <c r="G46" s="590"/>
      <c r="I46" s="725">
        <f>SUM(I44:I45)</f>
        <v>466640000</v>
      </c>
      <c r="J46" s="384"/>
      <c r="K46" s="725">
        <f>SUM(K44:K45)</f>
        <v>333320000</v>
      </c>
    </row>
    <row r="47" spans="2:11" s="21" customFormat="1" ht="27" customHeight="1" thickTop="1">
      <c r="B47" s="39"/>
      <c r="C47" s="592"/>
      <c r="D47" s="592"/>
      <c r="E47" s="590"/>
      <c r="F47" s="590"/>
      <c r="G47" s="590"/>
      <c r="I47" s="456"/>
      <c r="J47" s="384"/>
      <c r="K47" s="456"/>
    </row>
    <row r="48" spans="2:11" s="9" customFormat="1" ht="27" customHeight="1">
      <c r="B48" s="9" t="s">
        <v>96</v>
      </c>
      <c r="C48" s="455"/>
      <c r="D48" s="455"/>
      <c r="E48" s="455"/>
      <c r="F48" s="455"/>
      <c r="G48" s="459"/>
      <c r="H48" s="455"/>
      <c r="I48" s="455"/>
      <c r="J48" s="455"/>
      <c r="K48" s="455"/>
    </row>
    <row r="49" spans="1:11" s="9" customFormat="1" ht="27" customHeight="1">
      <c r="A49" s="9" t="s">
        <v>355</v>
      </c>
      <c r="C49" s="455"/>
      <c r="D49" s="455"/>
      <c r="E49" s="455"/>
      <c r="F49" s="455"/>
      <c r="G49" s="459"/>
      <c r="H49" s="455"/>
      <c r="I49" s="455"/>
      <c r="J49" s="455"/>
      <c r="K49" s="455"/>
    </row>
    <row r="50" spans="1:11" s="9" customFormat="1" ht="27" customHeight="1">
      <c r="A50" s="9" t="s">
        <v>302</v>
      </c>
      <c r="C50" s="455"/>
      <c r="D50" s="458"/>
      <c r="E50" s="458"/>
      <c r="F50" s="458"/>
      <c r="G50" s="71"/>
      <c r="H50" s="458"/>
      <c r="I50" s="458"/>
      <c r="J50" s="458"/>
      <c r="K50" s="458"/>
    </row>
    <row r="51" spans="1:11" s="9" customFormat="1" ht="27" customHeight="1">
      <c r="A51" s="9" t="s">
        <v>253</v>
      </c>
      <c r="B51" s="455"/>
      <c r="C51" s="455"/>
      <c r="D51" s="458"/>
      <c r="E51" s="458"/>
      <c r="F51" s="458"/>
      <c r="G51" s="71"/>
      <c r="H51" s="458"/>
      <c r="I51" s="458"/>
      <c r="J51" s="458"/>
      <c r="K51" s="458"/>
    </row>
    <row r="52" spans="2:11" s="9" customFormat="1" ht="27" customHeight="1">
      <c r="B52" s="9" t="s">
        <v>97</v>
      </c>
      <c r="C52" s="455"/>
      <c r="D52" s="455"/>
      <c r="E52" s="455"/>
      <c r="F52" s="455"/>
      <c r="G52" s="459"/>
      <c r="H52" s="455"/>
      <c r="I52" s="455"/>
      <c r="J52" s="455"/>
      <c r="K52" s="455"/>
    </row>
    <row r="53" spans="1:11" s="9" customFormat="1" ht="27" customHeight="1">
      <c r="A53" s="9" t="s">
        <v>98</v>
      </c>
      <c r="C53" s="455"/>
      <c r="D53" s="455"/>
      <c r="E53" s="455"/>
      <c r="F53" s="455"/>
      <c r="G53" s="459"/>
      <c r="H53" s="455"/>
      <c r="I53" s="455"/>
      <c r="J53" s="455"/>
      <c r="K53" s="455"/>
    </row>
    <row r="54" spans="1:11" s="9" customFormat="1" ht="27" customHeight="1">
      <c r="A54" s="9" t="s">
        <v>99</v>
      </c>
      <c r="C54" s="455"/>
      <c r="D54" s="458"/>
      <c r="E54" s="458"/>
      <c r="F54" s="458"/>
      <c r="G54" s="71"/>
      <c r="H54" s="458"/>
      <c r="I54" s="458"/>
      <c r="J54" s="458"/>
      <c r="K54" s="458"/>
    </row>
    <row r="55" spans="1:11" s="9" customFormat="1" ht="27" customHeight="1">
      <c r="A55" s="9" t="s">
        <v>361</v>
      </c>
      <c r="B55" s="455"/>
      <c r="C55" s="455"/>
      <c r="D55" s="458"/>
      <c r="E55" s="458"/>
      <c r="F55" s="458"/>
      <c r="G55" s="71"/>
      <c r="H55" s="458"/>
      <c r="I55" s="458"/>
      <c r="J55" s="458"/>
      <c r="K55" s="458"/>
    </row>
    <row r="56" spans="2:11" s="9" customFormat="1" ht="27" customHeight="1">
      <c r="B56" s="455"/>
      <c r="C56" s="455"/>
      <c r="D56" s="458"/>
      <c r="E56" s="458"/>
      <c r="F56" s="458"/>
      <c r="G56" s="71"/>
      <c r="H56" s="458"/>
      <c r="I56" s="458"/>
      <c r="J56" s="458"/>
      <c r="K56" s="458"/>
    </row>
    <row r="57" spans="1:9" s="23" customFormat="1" ht="27" customHeight="1">
      <c r="A57" s="22" t="s">
        <v>15</v>
      </c>
      <c r="B57" s="284"/>
      <c r="C57" s="284"/>
      <c r="D57" s="284"/>
      <c r="E57" s="284"/>
      <c r="F57" s="284"/>
      <c r="G57" s="284"/>
      <c r="H57" s="284"/>
      <c r="I57" s="284"/>
    </row>
    <row r="58" spans="1:12" s="331" customFormat="1" ht="22.5" customHeight="1">
      <c r="A58" s="651"/>
      <c r="B58" s="285" t="s">
        <v>452</v>
      </c>
      <c r="C58" s="652"/>
      <c r="D58" s="651"/>
      <c r="E58" s="651"/>
      <c r="F58" s="651"/>
      <c r="G58" s="652"/>
      <c r="H58" s="651"/>
      <c r="I58" s="651"/>
      <c r="J58" s="651"/>
      <c r="K58" s="651"/>
      <c r="L58" s="651"/>
    </row>
    <row r="59" spans="1:12" s="331" customFormat="1" ht="22.5" customHeight="1">
      <c r="A59" s="651" t="s">
        <v>259</v>
      </c>
      <c r="B59" s="651"/>
      <c r="C59" s="652"/>
      <c r="D59" s="651"/>
      <c r="E59" s="651"/>
      <c r="F59" s="651"/>
      <c r="G59" s="652"/>
      <c r="H59" s="651"/>
      <c r="I59" s="651"/>
      <c r="J59" s="651"/>
      <c r="K59" s="651"/>
      <c r="L59" s="651"/>
    </row>
    <row r="60" spans="2:13" s="23" customFormat="1" ht="27" customHeight="1">
      <c r="B60" s="285" t="s">
        <v>260</v>
      </c>
      <c r="C60" s="285"/>
      <c r="D60" s="10"/>
      <c r="E60" s="10"/>
      <c r="F60" s="10"/>
      <c r="G60" s="385"/>
      <c r="H60" s="10"/>
      <c r="I60" s="10"/>
      <c r="J60" s="10"/>
      <c r="K60" s="385"/>
      <c r="L60" s="10"/>
      <c r="M60" s="10"/>
    </row>
    <row r="61" spans="2:11" s="23" customFormat="1" ht="27" customHeight="1">
      <c r="B61" s="10"/>
      <c r="C61" s="10"/>
      <c r="D61" s="10"/>
      <c r="I61" s="12"/>
      <c r="J61" s="386"/>
      <c r="K61" s="12" t="s">
        <v>763</v>
      </c>
    </row>
    <row r="62" spans="2:15" s="23" customFormat="1" ht="27" customHeight="1">
      <c r="B62" s="10"/>
      <c r="C62" s="10"/>
      <c r="D62" s="10"/>
      <c r="I62" s="12"/>
      <c r="J62" s="237"/>
      <c r="K62" s="12" t="s">
        <v>520</v>
      </c>
      <c r="L62" s="237"/>
      <c r="M62" s="238"/>
      <c r="N62" s="238"/>
      <c r="O62" s="238"/>
    </row>
    <row r="63" spans="4:15" s="23" customFormat="1" ht="27" customHeight="1">
      <c r="D63" s="10"/>
      <c r="I63" s="593"/>
      <c r="J63" s="237"/>
      <c r="K63" s="593" t="s">
        <v>526</v>
      </c>
      <c r="L63" s="237"/>
      <c r="M63" s="238"/>
      <c r="N63" s="238"/>
      <c r="O63" s="238"/>
    </row>
    <row r="64" spans="4:15" s="23" customFormat="1" ht="27" customHeight="1">
      <c r="D64" s="10"/>
      <c r="H64" s="238"/>
      <c r="I64" s="286"/>
      <c r="J64" s="237"/>
      <c r="K64" s="287" t="s">
        <v>350</v>
      </c>
      <c r="L64" s="238"/>
      <c r="M64" s="238"/>
      <c r="N64" s="238"/>
      <c r="O64" s="238"/>
    </row>
    <row r="65" spans="2:11" s="23" customFormat="1" ht="27" customHeight="1">
      <c r="B65" s="10" t="s">
        <v>392</v>
      </c>
      <c r="C65" s="10"/>
      <c r="D65" s="10"/>
      <c r="I65" s="433"/>
      <c r="J65" s="329"/>
      <c r="K65" s="732">
        <v>91066780</v>
      </c>
    </row>
    <row r="66" spans="2:11" s="23" customFormat="1" ht="27" customHeight="1">
      <c r="B66" s="10" t="s">
        <v>261</v>
      </c>
      <c r="C66" s="10"/>
      <c r="D66" s="10"/>
      <c r="I66" s="387"/>
      <c r="J66" s="10"/>
      <c r="K66" s="730">
        <v>5820626</v>
      </c>
    </row>
    <row r="67" spans="2:11" s="23" customFormat="1" ht="27" customHeight="1">
      <c r="B67" s="10" t="s">
        <v>262</v>
      </c>
      <c r="C67" s="10"/>
      <c r="D67" s="10"/>
      <c r="I67" s="387"/>
      <c r="J67" s="10"/>
      <c r="K67" s="733">
        <v>-1491497</v>
      </c>
    </row>
    <row r="68" spans="2:11" s="23" customFormat="1" ht="27" customHeight="1" thickBot="1">
      <c r="B68" s="326" t="s">
        <v>38</v>
      </c>
      <c r="C68" s="326"/>
      <c r="I68" s="434"/>
      <c r="J68" s="10"/>
      <c r="K68" s="731">
        <f>SUM(K65:K67)</f>
        <v>95395909</v>
      </c>
    </row>
    <row r="69" spans="1:11" s="21" customFormat="1" ht="27" customHeight="1" thickTop="1">
      <c r="A69" s="799" t="s">
        <v>887</v>
      </c>
      <c r="B69" s="799"/>
      <c r="C69" s="799"/>
      <c r="D69" s="799"/>
      <c r="E69" s="799"/>
      <c r="F69" s="799"/>
      <c r="G69" s="799"/>
      <c r="H69" s="799"/>
      <c r="I69" s="799"/>
      <c r="J69" s="799"/>
      <c r="K69" s="799"/>
    </row>
    <row r="70" spans="1:11" s="21" customFormat="1" ht="27" customHeight="1">
      <c r="A70" s="540"/>
      <c r="B70" s="540"/>
      <c r="C70" s="540"/>
      <c r="D70" s="540"/>
      <c r="E70" s="540"/>
      <c r="F70" s="540"/>
      <c r="G70" s="540"/>
      <c r="H70" s="540"/>
      <c r="I70" s="540"/>
      <c r="J70" s="540"/>
      <c r="K70" s="540"/>
    </row>
    <row r="71" spans="1:11" s="9" customFormat="1" ht="27" customHeight="1">
      <c r="A71" s="22" t="s">
        <v>16</v>
      </c>
      <c r="B71" s="288"/>
      <c r="C71" s="288"/>
      <c r="D71" s="288"/>
      <c r="E71" s="288"/>
      <c r="F71" s="288"/>
      <c r="G71" s="288"/>
      <c r="H71" s="288"/>
      <c r="I71" s="288"/>
      <c r="J71" s="288"/>
      <c r="K71" s="288"/>
    </row>
    <row r="72" spans="2:12" s="23" customFormat="1" ht="27" customHeight="1">
      <c r="B72" s="285" t="s">
        <v>521</v>
      </c>
      <c r="C72" s="10"/>
      <c r="D72" s="10"/>
      <c r="H72" s="10"/>
      <c r="I72" s="10"/>
      <c r="J72" s="327"/>
      <c r="L72" s="10"/>
    </row>
    <row r="73" spans="1:12" s="23" customFormat="1" ht="27" customHeight="1">
      <c r="A73" s="285"/>
      <c r="B73" s="10"/>
      <c r="C73" s="10"/>
      <c r="D73" s="10"/>
      <c r="H73" s="10"/>
      <c r="I73" s="12" t="s">
        <v>520</v>
      </c>
      <c r="J73" s="327"/>
      <c r="L73" s="10"/>
    </row>
    <row r="74" spans="1:10" s="23" customFormat="1" ht="27" customHeight="1">
      <c r="A74" s="10"/>
      <c r="B74" s="10"/>
      <c r="C74" s="10"/>
      <c r="D74" s="10"/>
      <c r="H74" s="10"/>
      <c r="I74" s="593" t="s">
        <v>526</v>
      </c>
      <c r="J74" s="219"/>
    </row>
    <row r="75" spans="1:10" s="23" customFormat="1" ht="27" customHeight="1">
      <c r="A75" s="10"/>
      <c r="B75" s="10"/>
      <c r="C75" s="10"/>
      <c r="D75" s="10"/>
      <c r="H75" s="398"/>
      <c r="I75" s="287" t="s">
        <v>350</v>
      </c>
      <c r="J75" s="594"/>
    </row>
    <row r="76" spans="1:10" s="23" customFormat="1" ht="27" customHeight="1">
      <c r="A76" s="10"/>
      <c r="B76" s="326"/>
      <c r="C76" s="326"/>
      <c r="D76" s="10"/>
      <c r="H76" s="10"/>
      <c r="I76" s="328" t="s">
        <v>794</v>
      </c>
      <c r="J76" s="10"/>
    </row>
    <row r="77" spans="1:10" s="23" customFormat="1" ht="27" customHeight="1">
      <c r="A77" s="10"/>
      <c r="B77" s="10" t="s">
        <v>522</v>
      </c>
      <c r="C77" s="10"/>
      <c r="D77" s="10"/>
      <c r="H77" s="10"/>
      <c r="I77" s="328">
        <v>4</v>
      </c>
      <c r="J77" s="10"/>
    </row>
    <row r="78" spans="1:10" s="23" customFormat="1" ht="27" customHeight="1">
      <c r="A78" s="10"/>
      <c r="B78" s="10" t="s">
        <v>523</v>
      </c>
      <c r="C78" s="10"/>
      <c r="D78" s="10"/>
      <c r="H78" s="10"/>
      <c r="I78" s="328">
        <v>6</v>
      </c>
      <c r="J78" s="10"/>
    </row>
    <row r="79" spans="1:10" s="23" customFormat="1" ht="27" customHeight="1">
      <c r="A79" s="10"/>
      <c r="B79" s="10" t="s">
        <v>524</v>
      </c>
      <c r="C79" s="10"/>
      <c r="D79" s="10"/>
      <c r="H79" s="10"/>
      <c r="I79" s="328" t="s">
        <v>80</v>
      </c>
      <c r="J79" s="10"/>
    </row>
    <row r="80" spans="1:9" s="9" customFormat="1" ht="27" customHeight="1">
      <c r="A80" s="21"/>
      <c r="B80" s="239" t="s">
        <v>525</v>
      </c>
      <c r="C80" s="239"/>
      <c r="D80" s="239"/>
      <c r="E80" s="239"/>
      <c r="F80" s="239"/>
      <c r="G80" s="71"/>
      <c r="I80" s="240"/>
    </row>
    <row r="81" spans="1:11" s="23" customFormat="1" ht="27" customHeight="1">
      <c r="A81" s="10"/>
      <c r="B81" s="10"/>
      <c r="C81" s="10"/>
      <c r="D81" s="10"/>
      <c r="H81" s="329"/>
      <c r="I81" s="286"/>
      <c r="J81" s="219"/>
      <c r="K81" s="238"/>
    </row>
    <row r="82" spans="1:11" s="9" customFormat="1" ht="27" customHeight="1">
      <c r="A82" s="246" t="s">
        <v>43</v>
      </c>
      <c r="C82" s="239"/>
      <c r="D82" s="239"/>
      <c r="E82" s="239"/>
      <c r="F82" s="239"/>
      <c r="G82" s="71"/>
      <c r="I82" s="240"/>
      <c r="K82" s="240"/>
    </row>
    <row r="83" spans="1:11" s="9" customFormat="1" ht="27" customHeight="1">
      <c r="A83" s="21" t="s">
        <v>136</v>
      </c>
      <c r="B83" s="116"/>
      <c r="C83" s="239"/>
      <c r="D83" s="239"/>
      <c r="E83" s="239"/>
      <c r="F83" s="239"/>
      <c r="G83" s="71"/>
      <c r="I83" s="240"/>
      <c r="K83" s="240"/>
    </row>
    <row r="84" spans="1:11" s="9" customFormat="1" ht="27" customHeight="1">
      <c r="A84" s="21" t="s">
        <v>41</v>
      </c>
      <c r="B84" s="116"/>
      <c r="C84" s="239"/>
      <c r="D84" s="239"/>
      <c r="E84" s="239"/>
      <c r="F84" s="239"/>
      <c r="G84" s="71"/>
      <c r="I84" s="240"/>
      <c r="K84" s="240"/>
    </row>
    <row r="85" spans="1:11" s="9" customFormat="1" ht="27" customHeight="1">
      <c r="A85" s="21" t="s">
        <v>42</v>
      </c>
      <c r="B85" s="116"/>
      <c r="C85" s="239"/>
      <c r="D85" s="239"/>
      <c r="E85" s="239"/>
      <c r="F85" s="239"/>
      <c r="G85" s="71"/>
      <c r="I85" s="240"/>
      <c r="K85" s="240"/>
    </row>
    <row r="86" spans="1:11" s="9" customFormat="1" ht="27" customHeight="1">
      <c r="A86" s="21" t="s">
        <v>44</v>
      </c>
      <c r="B86" s="116"/>
      <c r="C86" s="239"/>
      <c r="D86" s="239"/>
      <c r="E86" s="239"/>
      <c r="F86" s="239"/>
      <c r="G86" s="71"/>
      <c r="I86" s="240"/>
      <c r="K86" s="240"/>
    </row>
    <row r="87" spans="1:11" s="9" customFormat="1" ht="27" customHeight="1">
      <c r="A87" s="21" t="s">
        <v>39</v>
      </c>
      <c r="B87" s="116"/>
      <c r="C87" s="239"/>
      <c r="D87" s="239"/>
      <c r="E87" s="239"/>
      <c r="F87" s="239"/>
      <c r="G87" s="71"/>
      <c r="I87" s="240"/>
      <c r="K87" s="240"/>
    </row>
    <row r="88" spans="1:11" s="9" customFormat="1" ht="27" customHeight="1">
      <c r="A88" s="21" t="s">
        <v>40</v>
      </c>
      <c r="B88" s="116"/>
      <c r="C88" s="239"/>
      <c r="D88" s="239"/>
      <c r="E88" s="239"/>
      <c r="F88" s="239"/>
      <c r="G88" s="71"/>
      <c r="I88" s="240"/>
      <c r="K88" s="240"/>
    </row>
    <row r="89" spans="1:11" s="353" customFormat="1" ht="27" customHeight="1">
      <c r="A89" s="22" t="s">
        <v>45</v>
      </c>
      <c r="B89" s="290"/>
      <c r="C89" s="290"/>
      <c r="D89" s="284"/>
      <c r="E89" s="284"/>
      <c r="F89" s="284"/>
      <c r="G89" s="284"/>
      <c r="H89" s="284"/>
      <c r="I89" s="284"/>
      <c r="J89" s="284"/>
      <c r="K89" s="284"/>
    </row>
    <row r="90" spans="1:11" s="353" customFormat="1" ht="27" customHeight="1">
      <c r="A90" s="284"/>
      <c r="B90" s="289" t="s">
        <v>537</v>
      </c>
      <c r="C90" s="289"/>
      <c r="D90" s="284"/>
      <c r="E90" s="284"/>
      <c r="F90" s="284"/>
      <c r="G90" s="284"/>
      <c r="H90" s="284"/>
      <c r="I90" s="284"/>
      <c r="J90" s="284"/>
      <c r="K90" s="284"/>
    </row>
    <row r="91" spans="1:11" s="353" customFormat="1" ht="27" customHeight="1">
      <c r="A91" s="289" t="s">
        <v>362</v>
      </c>
      <c r="B91" s="284"/>
      <c r="C91" s="284"/>
      <c r="D91" s="284"/>
      <c r="E91" s="284"/>
      <c r="F91" s="284"/>
      <c r="G91" s="284"/>
      <c r="H91" s="284"/>
      <c r="I91" s="284"/>
      <c r="J91" s="284"/>
      <c r="K91" s="284"/>
    </row>
    <row r="92" spans="1:12" s="23" customFormat="1" ht="27" customHeight="1">
      <c r="A92" s="289" t="s">
        <v>407</v>
      </c>
      <c r="B92" s="284"/>
      <c r="C92" s="284"/>
      <c r="D92" s="284"/>
      <c r="E92" s="284"/>
      <c r="F92" s="284"/>
      <c r="G92" s="284"/>
      <c r="H92" s="284"/>
      <c r="I92" s="284"/>
      <c r="J92" s="284"/>
      <c r="K92" s="284"/>
      <c r="L92" s="36"/>
    </row>
    <row r="93" s="23" customFormat="1" ht="27" customHeight="1">
      <c r="A93" s="23" t="s">
        <v>46</v>
      </c>
    </row>
    <row r="94" s="23" customFormat="1" ht="27" customHeight="1">
      <c r="A94" s="23" t="s">
        <v>81</v>
      </c>
    </row>
    <row r="95" spans="1:9" s="9" customFormat="1" ht="27" customHeight="1">
      <c r="A95" s="21"/>
      <c r="B95" s="239"/>
      <c r="C95" s="239"/>
      <c r="D95" s="239"/>
      <c r="E95" s="239"/>
      <c r="F95" s="239"/>
      <c r="G95" s="71"/>
      <c r="I95" s="240"/>
    </row>
    <row r="96" spans="1:3" ht="27" customHeight="1">
      <c r="A96" s="246" t="s">
        <v>47</v>
      </c>
      <c r="B96" s="9"/>
      <c r="C96" s="9"/>
    </row>
    <row r="97" spans="2:3" ht="27" customHeight="1">
      <c r="B97" s="8" t="s">
        <v>100</v>
      </c>
      <c r="C97" s="9"/>
    </row>
    <row r="98" spans="1:3" ht="27" customHeight="1">
      <c r="A98" s="9" t="s">
        <v>931</v>
      </c>
      <c r="B98" s="9"/>
      <c r="C98" s="9"/>
    </row>
    <row r="99" ht="27" customHeight="1">
      <c r="A99" s="41" t="s">
        <v>932</v>
      </c>
    </row>
    <row r="100" ht="27" customHeight="1"/>
    <row r="101" ht="27" customHeight="1">
      <c r="A101" s="246" t="s">
        <v>48</v>
      </c>
    </row>
    <row r="102" spans="2:3" ht="27" customHeight="1">
      <c r="B102" s="8" t="s">
        <v>49</v>
      </c>
      <c r="C102" s="9"/>
    </row>
    <row r="103" spans="1:3" ht="27" customHeight="1">
      <c r="A103" s="9" t="s">
        <v>379</v>
      </c>
      <c r="B103" s="9"/>
      <c r="C103" s="9"/>
    </row>
    <row r="104" spans="1:11" ht="27" customHeight="1">
      <c r="A104" s="800" t="s">
        <v>888</v>
      </c>
      <c r="B104" s="801"/>
      <c r="C104" s="801"/>
      <c r="D104" s="801"/>
      <c r="E104" s="801"/>
      <c r="F104" s="801"/>
      <c r="G104" s="801"/>
      <c r="H104" s="801"/>
      <c r="I104" s="801"/>
      <c r="J104" s="801"/>
      <c r="K104" s="801"/>
    </row>
    <row r="105" spans="1:11" ht="27" customHeight="1">
      <c r="A105" s="595"/>
      <c r="B105" s="71"/>
      <c r="C105" s="71"/>
      <c r="D105" s="71"/>
      <c r="E105" s="71"/>
      <c r="F105" s="71"/>
      <c r="G105" s="71"/>
      <c r="H105" s="71"/>
      <c r="I105" s="71"/>
      <c r="J105" s="71"/>
      <c r="K105" s="71"/>
    </row>
    <row r="106" spans="1:10" s="9" customFormat="1" ht="23.25" customHeight="1">
      <c r="A106" s="532" t="s">
        <v>50</v>
      </c>
      <c r="B106" s="288"/>
      <c r="C106" s="288"/>
      <c r="D106" s="288"/>
      <c r="E106" s="288"/>
      <c r="F106" s="288"/>
      <c r="G106" s="288"/>
      <c r="H106" s="288"/>
      <c r="I106" s="288"/>
      <c r="J106" s="288"/>
    </row>
    <row r="107" spans="1:10" s="9" customFormat="1" ht="23.25" customHeight="1">
      <c r="A107" s="288"/>
      <c r="B107" s="653" t="s">
        <v>51</v>
      </c>
      <c r="C107" s="288"/>
      <c r="D107" s="288"/>
      <c r="E107" s="288"/>
      <c r="F107" s="288"/>
      <c r="G107" s="288"/>
      <c r="H107" s="288"/>
      <c r="I107" s="288"/>
      <c r="J107" s="288"/>
    </row>
    <row r="108" spans="1:11" s="9" customFormat="1" ht="23.25" customHeight="1">
      <c r="A108" s="288"/>
      <c r="B108" s="288"/>
      <c r="C108" s="288"/>
      <c r="D108" s="288"/>
      <c r="E108" s="288"/>
      <c r="F108" s="288"/>
      <c r="G108" s="288"/>
      <c r="H108" s="533"/>
      <c r="I108" s="402"/>
      <c r="J108" s="402"/>
      <c r="K108" s="642" t="s">
        <v>763</v>
      </c>
    </row>
    <row r="109" spans="1:11" s="9" customFormat="1" ht="23.25" customHeight="1">
      <c r="A109" s="288"/>
      <c r="B109" s="288"/>
      <c r="C109" s="288"/>
      <c r="D109" s="288"/>
      <c r="E109" s="288"/>
      <c r="F109" s="288"/>
      <c r="I109" s="658" t="s">
        <v>264</v>
      </c>
      <c r="J109" s="659"/>
      <c r="K109" s="659"/>
    </row>
    <row r="110" spans="1:11" s="9" customFormat="1" ht="23.25" customHeight="1">
      <c r="A110" s="288"/>
      <c r="B110" s="288"/>
      <c r="C110" s="288"/>
      <c r="D110" s="288"/>
      <c r="E110" s="288"/>
      <c r="F110" s="288"/>
      <c r="I110" s="667" t="s">
        <v>265</v>
      </c>
      <c r="J110" s="667"/>
      <c r="K110" s="658"/>
    </row>
    <row r="111" spans="1:11" s="9" customFormat="1" ht="23.25" customHeight="1">
      <c r="A111" s="288"/>
      <c r="B111" s="288"/>
      <c r="C111" s="288"/>
      <c r="D111" s="288"/>
      <c r="E111" s="288"/>
      <c r="F111" s="288"/>
      <c r="I111" s="656" t="s">
        <v>36</v>
      </c>
      <c r="J111" s="656"/>
      <c r="K111" s="657"/>
    </row>
    <row r="112" spans="1:11" s="9" customFormat="1" ht="23.25" customHeight="1">
      <c r="A112" s="288"/>
      <c r="B112" s="288"/>
      <c r="C112" s="288"/>
      <c r="D112" s="288"/>
      <c r="E112" s="288"/>
      <c r="F112" s="288"/>
      <c r="I112" s="534" t="s">
        <v>18</v>
      </c>
      <c r="K112" s="534" t="s">
        <v>19</v>
      </c>
    </row>
    <row r="113" spans="1:11" s="9" customFormat="1" ht="23.25" customHeight="1">
      <c r="A113" s="288"/>
      <c r="B113" s="288"/>
      <c r="C113" s="288"/>
      <c r="D113" s="288"/>
      <c r="E113" s="288"/>
      <c r="F113" s="288"/>
      <c r="I113" s="535"/>
      <c r="J113" s="538"/>
      <c r="K113" s="669" t="s">
        <v>146</v>
      </c>
    </row>
    <row r="114" spans="1:11" s="9" customFormat="1" ht="23.25" customHeight="1">
      <c r="A114" s="288"/>
      <c r="B114" s="536" t="s">
        <v>266</v>
      </c>
      <c r="C114" s="288"/>
      <c r="D114" s="288"/>
      <c r="E114" s="288"/>
      <c r="F114" s="288"/>
      <c r="I114" s="288"/>
      <c r="J114" s="538"/>
      <c r="K114" s="288"/>
    </row>
    <row r="115" spans="1:11" s="9" customFormat="1" ht="23.25" customHeight="1">
      <c r="A115" s="288"/>
      <c r="B115" s="531" t="s">
        <v>270</v>
      </c>
      <c r="C115" s="288"/>
      <c r="D115" s="288"/>
      <c r="E115" s="288"/>
      <c r="F115" s="288"/>
      <c r="I115" s="730">
        <v>0</v>
      </c>
      <c r="J115" s="730"/>
      <c r="K115" s="730">
        <v>0</v>
      </c>
    </row>
    <row r="116" spans="1:11" s="9" customFormat="1" ht="23.25" customHeight="1">
      <c r="A116" s="288"/>
      <c r="B116" s="536" t="s">
        <v>267</v>
      </c>
      <c r="C116" s="288"/>
      <c r="D116" s="288"/>
      <c r="E116" s="288"/>
      <c r="F116" s="288"/>
      <c r="I116" s="730"/>
      <c r="J116" s="730"/>
      <c r="K116" s="730"/>
    </row>
    <row r="117" spans="1:11" s="9" customFormat="1" ht="23.25" customHeight="1">
      <c r="A117" s="288"/>
      <c r="B117" s="531" t="s">
        <v>268</v>
      </c>
      <c r="C117" s="288"/>
      <c r="D117" s="288"/>
      <c r="E117" s="288"/>
      <c r="F117" s="288"/>
      <c r="I117" s="730"/>
      <c r="J117" s="730"/>
      <c r="K117" s="730"/>
    </row>
    <row r="118" spans="1:11" s="9" customFormat="1" ht="23.25" customHeight="1">
      <c r="A118" s="288"/>
      <c r="B118" s="531" t="s">
        <v>271</v>
      </c>
      <c r="C118" s="288"/>
      <c r="D118" s="288"/>
      <c r="E118" s="288"/>
      <c r="F118" s="288"/>
      <c r="I118" s="730">
        <v>-2418533.82</v>
      </c>
      <c r="J118" s="730"/>
      <c r="K118" s="730">
        <v>-3999105.6</v>
      </c>
    </row>
    <row r="119" spans="1:11" s="9" customFormat="1" ht="23.25" customHeight="1" thickBot="1">
      <c r="A119" s="288"/>
      <c r="B119" s="531" t="s">
        <v>269</v>
      </c>
      <c r="C119" s="288"/>
      <c r="D119" s="288"/>
      <c r="E119" s="288"/>
      <c r="F119" s="288"/>
      <c r="I119" s="760">
        <f>SUM(I115:I118)</f>
        <v>-2418533.82</v>
      </c>
      <c r="J119" s="730"/>
      <c r="K119" s="760">
        <f>SUM(K115:K118)</f>
        <v>-3999105.6</v>
      </c>
    </row>
    <row r="120" spans="1:10" s="9" customFormat="1" ht="23.25" customHeight="1" thickTop="1">
      <c r="A120" s="288"/>
      <c r="B120" s="288"/>
      <c r="C120" s="288"/>
      <c r="D120" s="288"/>
      <c r="E120" s="288"/>
      <c r="F120" s="288"/>
      <c r="G120" s="288"/>
      <c r="H120" s="288"/>
      <c r="I120" s="288"/>
      <c r="J120" s="288"/>
    </row>
    <row r="121" spans="1:11" s="9" customFormat="1" ht="23.25" customHeight="1">
      <c r="A121" s="288"/>
      <c r="B121" s="288"/>
      <c r="C121" s="288"/>
      <c r="D121" s="288"/>
      <c r="E121" s="288"/>
      <c r="F121" s="288"/>
      <c r="I121" s="288"/>
      <c r="J121" s="533"/>
      <c r="K121" s="642" t="s">
        <v>763</v>
      </c>
    </row>
    <row r="122" spans="1:11" s="9" customFormat="1" ht="23.25" customHeight="1">
      <c r="A122" s="288"/>
      <c r="B122" s="288"/>
      <c r="C122" s="288"/>
      <c r="D122" s="288"/>
      <c r="E122" s="288"/>
      <c r="F122" s="288"/>
      <c r="I122" s="654" t="s">
        <v>247</v>
      </c>
      <c r="J122" s="655"/>
      <c r="K122" s="458"/>
    </row>
    <row r="123" spans="1:11" s="9" customFormat="1" ht="23.25" customHeight="1">
      <c r="A123" s="288"/>
      <c r="B123" s="288"/>
      <c r="C123" s="288"/>
      <c r="D123" s="288"/>
      <c r="E123" s="288"/>
      <c r="F123" s="288"/>
      <c r="I123" s="656" t="s">
        <v>36</v>
      </c>
      <c r="J123" s="668"/>
      <c r="K123" s="734"/>
    </row>
    <row r="124" spans="1:11" s="9" customFormat="1" ht="23.25" customHeight="1">
      <c r="A124" s="288"/>
      <c r="B124" s="288"/>
      <c r="C124" s="288"/>
      <c r="D124" s="288"/>
      <c r="E124" s="288"/>
      <c r="F124" s="288"/>
      <c r="I124" s="534" t="s">
        <v>18</v>
      </c>
      <c r="K124" s="534" t="s">
        <v>19</v>
      </c>
    </row>
    <row r="125" spans="1:11" s="9" customFormat="1" ht="23.25" customHeight="1">
      <c r="A125" s="288"/>
      <c r="B125" s="288"/>
      <c r="C125" s="288"/>
      <c r="D125" s="288"/>
      <c r="E125" s="288"/>
      <c r="F125" s="288"/>
      <c r="I125" s="535"/>
      <c r="J125" s="538"/>
      <c r="K125" s="669" t="s">
        <v>146</v>
      </c>
    </row>
    <row r="126" spans="1:11" s="9" customFormat="1" ht="23.25" customHeight="1">
      <c r="A126" s="288"/>
      <c r="B126" s="536" t="s">
        <v>266</v>
      </c>
      <c r="C126" s="288"/>
      <c r="D126" s="288"/>
      <c r="E126" s="288"/>
      <c r="F126" s="288"/>
      <c r="I126" s="288"/>
      <c r="K126" s="288"/>
    </row>
    <row r="127" spans="1:11" s="9" customFormat="1" ht="23.25" customHeight="1">
      <c r="A127" s="288"/>
      <c r="B127" s="531" t="s">
        <v>270</v>
      </c>
      <c r="C127" s="288"/>
      <c r="D127" s="288"/>
      <c r="E127" s="288"/>
      <c r="F127" s="288"/>
      <c r="I127" s="765">
        <v>0</v>
      </c>
      <c r="J127" s="761"/>
      <c r="K127" s="765">
        <v>0</v>
      </c>
    </row>
    <row r="128" spans="1:11" s="9" customFormat="1" ht="23.25" customHeight="1">
      <c r="A128" s="288"/>
      <c r="B128" s="536" t="s">
        <v>267</v>
      </c>
      <c r="C128" s="288"/>
      <c r="D128" s="288"/>
      <c r="E128" s="288"/>
      <c r="F128" s="288"/>
      <c r="I128" s="762"/>
      <c r="J128" s="761"/>
      <c r="K128" s="762"/>
    </row>
    <row r="129" spans="1:11" s="9" customFormat="1" ht="23.25" customHeight="1">
      <c r="A129" s="288"/>
      <c r="B129" s="531" t="s">
        <v>268</v>
      </c>
      <c r="C129" s="288"/>
      <c r="D129" s="288"/>
      <c r="E129" s="288"/>
      <c r="F129" s="288"/>
      <c r="I129" s="762"/>
      <c r="J129" s="761"/>
      <c r="K129" s="762"/>
    </row>
    <row r="130" spans="1:11" s="9" customFormat="1" ht="23.25" customHeight="1">
      <c r="A130" s="288"/>
      <c r="B130" s="531" t="s">
        <v>271</v>
      </c>
      <c r="C130" s="288"/>
      <c r="D130" s="288"/>
      <c r="E130" s="288"/>
      <c r="F130" s="288"/>
      <c r="I130" s="763">
        <v>-2418533.82</v>
      </c>
      <c r="J130" s="761"/>
      <c r="K130" s="766">
        <v>-2949105.6</v>
      </c>
    </row>
    <row r="131" spans="1:11" s="9" customFormat="1" ht="23.25" customHeight="1" thickBot="1">
      <c r="A131" s="288"/>
      <c r="B131" s="531" t="s">
        <v>269</v>
      </c>
      <c r="C131" s="288"/>
      <c r="D131" s="288"/>
      <c r="E131" s="288"/>
      <c r="F131" s="288"/>
      <c r="I131" s="764">
        <f>SUM(I127:I130)</f>
        <v>-2418533.82</v>
      </c>
      <c r="J131" s="761"/>
      <c r="K131" s="764">
        <f>SUM(K127:K130)</f>
        <v>-2949105.6</v>
      </c>
    </row>
    <row r="132" spans="1:11" s="9" customFormat="1" ht="23.25" customHeight="1" thickTop="1">
      <c r="A132" s="288"/>
      <c r="B132" s="288"/>
      <c r="C132" s="288"/>
      <c r="D132" s="288"/>
      <c r="E132" s="288"/>
      <c r="F132" s="288"/>
      <c r="I132" s="288"/>
      <c r="J132" s="288"/>
      <c r="K132" s="288"/>
    </row>
    <row r="133" spans="1:3" ht="27" customHeight="1">
      <c r="A133" s="9"/>
      <c r="B133" s="9"/>
      <c r="C133" s="9"/>
    </row>
    <row r="134" spans="1:25" s="21" customFormat="1" ht="24" customHeight="1">
      <c r="A134" s="799" t="s">
        <v>358</v>
      </c>
      <c r="B134" s="799"/>
      <c r="C134" s="799"/>
      <c r="D134" s="799"/>
      <c r="E134" s="799"/>
      <c r="F134" s="799"/>
      <c r="G134" s="799"/>
      <c r="H134" s="799"/>
      <c r="I134" s="799"/>
      <c r="J134" s="799"/>
      <c r="K134" s="799"/>
      <c r="O134" s="438"/>
      <c r="P134" s="438"/>
      <c r="Q134" s="438"/>
      <c r="R134" s="438"/>
      <c r="S134" s="438"/>
      <c r="T134" s="438"/>
      <c r="U134" s="438"/>
      <c r="V134" s="438"/>
      <c r="W134" s="438"/>
      <c r="X134" s="438"/>
      <c r="Y134" s="438"/>
    </row>
    <row r="135" spans="1:25" s="21" customFormat="1" ht="24" customHeight="1">
      <c r="A135" s="540"/>
      <c r="B135" s="540"/>
      <c r="C135" s="540"/>
      <c r="D135" s="540"/>
      <c r="E135" s="540"/>
      <c r="F135" s="540"/>
      <c r="G135" s="540"/>
      <c r="H135" s="540"/>
      <c r="I135" s="540"/>
      <c r="J135" s="540"/>
      <c r="K135" s="540"/>
      <c r="O135" s="438"/>
      <c r="P135" s="438"/>
      <c r="Q135" s="438"/>
      <c r="R135" s="438"/>
      <c r="S135" s="438"/>
      <c r="T135" s="438"/>
      <c r="U135" s="438"/>
      <c r="V135" s="438"/>
      <c r="W135" s="438"/>
      <c r="X135" s="438"/>
      <c r="Y135" s="438"/>
    </row>
    <row r="136" spans="1:11" s="9" customFormat="1" ht="24" customHeight="1">
      <c r="A136" s="596" t="s">
        <v>52</v>
      </c>
      <c r="B136" s="114"/>
      <c r="C136" s="114"/>
      <c r="D136" s="39"/>
      <c r="E136" s="39"/>
      <c r="F136" s="39"/>
      <c r="G136" s="39"/>
      <c r="H136" s="39"/>
      <c r="I136" s="39"/>
      <c r="J136" s="39"/>
      <c r="K136" s="39"/>
    </row>
    <row r="137" spans="1:11" s="9" customFormat="1" ht="24" customHeight="1">
      <c r="A137" s="114"/>
      <c r="B137" s="114" t="s">
        <v>551</v>
      </c>
      <c r="C137" s="114"/>
      <c r="D137" s="39"/>
      <c r="E137" s="39"/>
      <c r="F137" s="39"/>
      <c r="G137" s="39"/>
      <c r="H137" s="39"/>
      <c r="I137" s="39"/>
      <c r="J137" s="39"/>
      <c r="K137" s="39"/>
    </row>
    <row r="138" spans="1:11" s="683" customFormat="1" ht="25.5" customHeight="1">
      <c r="A138" s="39"/>
      <c r="B138" s="681"/>
      <c r="C138" s="681"/>
      <c r="D138" s="681"/>
      <c r="E138" s="681"/>
      <c r="F138" s="681"/>
      <c r="G138" s="682"/>
      <c r="H138" s="681"/>
      <c r="I138" s="682"/>
      <c r="K138" s="684" t="s">
        <v>576</v>
      </c>
    </row>
    <row r="139" spans="5:11" s="3" customFormat="1" ht="25.5" customHeight="1">
      <c r="E139" s="685" t="s">
        <v>737</v>
      </c>
      <c r="F139" s="686"/>
      <c r="G139" s="685"/>
      <c r="H139" s="687"/>
      <c r="I139" s="688"/>
      <c r="J139" s="685"/>
      <c r="K139" s="685"/>
    </row>
    <row r="140" spans="5:11" s="3" customFormat="1" ht="25.5" customHeight="1">
      <c r="E140" s="689" t="s">
        <v>53</v>
      </c>
      <c r="F140" s="686"/>
      <c r="G140" s="688"/>
      <c r="H140" s="687"/>
      <c r="I140" s="689"/>
      <c r="J140" s="689"/>
      <c r="K140" s="688"/>
    </row>
    <row r="141" spans="5:11" s="3" customFormat="1" ht="25.5" customHeight="1">
      <c r="E141" s="690"/>
      <c r="F141" s="691" t="s">
        <v>541</v>
      </c>
      <c r="G141" s="690"/>
      <c r="H141" s="692"/>
      <c r="I141" s="690"/>
      <c r="J141" s="691" t="s">
        <v>36</v>
      </c>
      <c r="K141" s="690"/>
    </row>
    <row r="142" spans="1:11" s="683" customFormat="1" ht="25.5" customHeight="1">
      <c r="A142" s="39"/>
      <c r="B142" s="681"/>
      <c r="C142" s="681"/>
      <c r="D142" s="681"/>
      <c r="E142" s="693" t="s">
        <v>18</v>
      </c>
      <c r="F142" s="694"/>
      <c r="G142" s="693" t="s">
        <v>19</v>
      </c>
      <c r="H142" s="695"/>
      <c r="I142" s="693" t="s">
        <v>18</v>
      </c>
      <c r="J142" s="694"/>
      <c r="K142" s="693" t="s">
        <v>19</v>
      </c>
    </row>
    <row r="143" spans="1:11" s="683" customFormat="1" ht="25.5" customHeight="1">
      <c r="A143" s="681" t="s">
        <v>468</v>
      </c>
      <c r="C143" s="681"/>
      <c r="E143" s="730">
        <v>367931954.53</v>
      </c>
      <c r="F143" s="388"/>
      <c r="G143" s="735">
        <v>301009565.64</v>
      </c>
      <c r="H143" s="388"/>
      <c r="I143" s="730">
        <v>715320328.61</v>
      </c>
      <c r="J143" s="388"/>
      <c r="K143" s="730">
        <v>576894529.77</v>
      </c>
    </row>
    <row r="144" spans="1:11" s="683" customFormat="1" ht="25.5" customHeight="1">
      <c r="A144" s="114" t="s">
        <v>467</v>
      </c>
      <c r="C144" s="114"/>
      <c r="D144" s="9"/>
      <c r="E144" s="730">
        <v>115010214.32</v>
      </c>
      <c r="F144" s="388"/>
      <c r="G144" s="735">
        <v>122019649.22</v>
      </c>
      <c r="H144" s="388"/>
      <c r="I144" s="730">
        <v>232265593.73</v>
      </c>
      <c r="J144" s="388"/>
      <c r="K144" s="730">
        <v>240308241.04</v>
      </c>
    </row>
    <row r="145" spans="1:11" s="683" customFormat="1" ht="25.5" customHeight="1">
      <c r="A145" s="114" t="s">
        <v>466</v>
      </c>
      <c r="C145" s="114"/>
      <c r="D145" s="9"/>
      <c r="E145" s="730">
        <v>21340900.67</v>
      </c>
      <c r="F145" s="388"/>
      <c r="G145" s="735">
        <v>19962488.08</v>
      </c>
      <c r="H145" s="388"/>
      <c r="I145" s="730">
        <v>43040274.04</v>
      </c>
      <c r="J145" s="388"/>
      <c r="K145" s="730">
        <v>35591942.36</v>
      </c>
    </row>
    <row r="146" spans="1:11" s="683" customFormat="1" ht="25.5" customHeight="1">
      <c r="A146" s="114" t="s">
        <v>463</v>
      </c>
      <c r="B146" s="9"/>
      <c r="C146" s="114"/>
      <c r="D146" s="9"/>
      <c r="E146" s="730">
        <v>0</v>
      </c>
      <c r="F146" s="388"/>
      <c r="G146" s="735">
        <v>34562936.99</v>
      </c>
      <c r="H146" s="388"/>
      <c r="I146" s="730">
        <v>0</v>
      </c>
      <c r="J146" s="388"/>
      <c r="K146" s="730">
        <v>89689016.77</v>
      </c>
    </row>
    <row r="147" spans="1:11" s="683" customFormat="1" ht="25.5" customHeight="1">
      <c r="A147" s="114" t="s">
        <v>469</v>
      </c>
      <c r="C147" s="114"/>
      <c r="D147" s="9"/>
      <c r="E147" s="730">
        <v>36463775.35</v>
      </c>
      <c r="F147" s="388"/>
      <c r="G147" s="735">
        <v>109239.83</v>
      </c>
      <c r="H147" s="388"/>
      <c r="I147" s="730">
        <v>36463755.35</v>
      </c>
      <c r="J147" s="388"/>
      <c r="K147" s="730">
        <v>9497866.24</v>
      </c>
    </row>
    <row r="148" spans="1:11" s="683" customFormat="1" ht="25.5" customHeight="1">
      <c r="A148" s="114" t="s">
        <v>464</v>
      </c>
      <c r="C148" s="114"/>
      <c r="D148" s="9"/>
      <c r="E148" s="730">
        <v>18596311.32</v>
      </c>
      <c r="F148" s="388"/>
      <c r="G148" s="730">
        <v>16997496.78</v>
      </c>
      <c r="H148" s="388"/>
      <c r="I148" s="730">
        <v>37665178</v>
      </c>
      <c r="J148" s="388"/>
      <c r="K148" s="730">
        <v>36216541.46</v>
      </c>
    </row>
    <row r="149" spans="1:11" s="683" customFormat="1" ht="25.5" customHeight="1">
      <c r="A149" s="681" t="s">
        <v>499</v>
      </c>
      <c r="C149" s="681"/>
      <c r="E149" s="730">
        <f>29948419.27+60000</f>
        <v>30008419.27</v>
      </c>
      <c r="F149" s="388"/>
      <c r="G149" s="730">
        <f>28445114.12+2</f>
        <v>28445116.12</v>
      </c>
      <c r="H149" s="388"/>
      <c r="I149" s="730">
        <f>61188847.08+60000</f>
        <v>61248847.08</v>
      </c>
      <c r="J149" s="388"/>
      <c r="K149" s="730">
        <f>55049080.37+2</f>
        <v>55049082.37</v>
      </c>
    </row>
    <row r="150" spans="1:11" s="683" customFormat="1" ht="25.5" customHeight="1">
      <c r="A150" s="681" t="s">
        <v>465</v>
      </c>
      <c r="C150" s="681"/>
      <c r="E150" s="730">
        <f>30388148+0.62</f>
        <v>30388148.62</v>
      </c>
      <c r="F150" s="388"/>
      <c r="G150" s="730">
        <v>21589275.2</v>
      </c>
      <c r="H150" s="388"/>
      <c r="I150" s="730">
        <v>56610358.31</v>
      </c>
      <c r="J150" s="388"/>
      <c r="K150" s="730">
        <v>42876881.09</v>
      </c>
    </row>
    <row r="151" spans="1:11" s="683" customFormat="1" ht="25.5" customHeight="1">
      <c r="A151" s="681" t="s">
        <v>413</v>
      </c>
      <c r="C151" s="681"/>
      <c r="E151" s="736">
        <v>9275471.87</v>
      </c>
      <c r="F151" s="681"/>
      <c r="G151" s="736">
        <v>9927626.72</v>
      </c>
      <c r="I151" s="736">
        <v>19025059.459999997</v>
      </c>
      <c r="J151" s="681"/>
      <c r="K151" s="736">
        <v>20028522.83</v>
      </c>
    </row>
    <row r="152" spans="1:3" s="9" customFormat="1" ht="24" customHeight="1">
      <c r="A152" s="39"/>
      <c r="B152" s="114"/>
      <c r="C152" s="114"/>
    </row>
    <row r="153" ht="24" customHeight="1">
      <c r="A153" s="246" t="s">
        <v>54</v>
      </c>
    </row>
    <row r="154" spans="2:3" ht="24" customHeight="1">
      <c r="B154" s="8" t="s">
        <v>428</v>
      </c>
      <c r="C154" s="9"/>
    </row>
    <row r="155" spans="1:3" ht="24" customHeight="1">
      <c r="A155" s="9" t="s">
        <v>396</v>
      </c>
      <c r="B155" s="9"/>
      <c r="C155" s="9"/>
    </row>
    <row r="156" ht="24" customHeight="1"/>
    <row r="157" ht="24" customHeight="1">
      <c r="A157" s="246" t="s">
        <v>55</v>
      </c>
    </row>
    <row r="158" spans="2:3" ht="24" customHeight="1">
      <c r="B158" s="8" t="s">
        <v>429</v>
      </c>
      <c r="C158" s="9"/>
    </row>
    <row r="159" spans="1:3" ht="24" customHeight="1">
      <c r="A159" s="9" t="s">
        <v>397</v>
      </c>
      <c r="B159" s="9"/>
      <c r="C159" s="9"/>
    </row>
    <row r="160" spans="1:3" s="23" customFormat="1" ht="24" customHeight="1">
      <c r="A160" s="8"/>
      <c r="B160" s="9"/>
      <c r="C160" s="9"/>
    </row>
    <row r="161" spans="1:9" s="330" customFormat="1" ht="24" customHeight="1">
      <c r="A161" s="115" t="s">
        <v>56</v>
      </c>
      <c r="B161" s="116"/>
      <c r="C161" s="116"/>
      <c r="D161" s="116"/>
      <c r="E161" s="116"/>
      <c r="F161" s="116"/>
      <c r="G161" s="116"/>
      <c r="H161" s="116"/>
      <c r="I161" s="117"/>
    </row>
    <row r="162" spans="1:9" s="118" customFormat="1" ht="24" customHeight="1">
      <c r="A162" s="116"/>
      <c r="B162" s="116" t="s">
        <v>430</v>
      </c>
      <c r="C162" s="116"/>
      <c r="E162" s="119"/>
      <c r="F162" s="119"/>
      <c r="G162" s="119"/>
      <c r="H162" s="119"/>
      <c r="I162" s="119"/>
    </row>
    <row r="163" spans="1:9" s="118" customFormat="1" ht="24" customHeight="1">
      <c r="A163" s="116" t="s">
        <v>409</v>
      </c>
      <c r="B163" s="119"/>
      <c r="C163" s="119"/>
      <c r="D163" s="119"/>
      <c r="E163" s="119"/>
      <c r="F163" s="119"/>
      <c r="G163" s="119"/>
      <c r="H163" s="119"/>
      <c r="I163" s="119"/>
    </row>
    <row r="164" spans="1:11" s="9" customFormat="1" ht="24" customHeight="1">
      <c r="A164" s="39" t="s">
        <v>408</v>
      </c>
      <c r="B164" s="114"/>
      <c r="C164" s="114"/>
      <c r="E164" s="67"/>
      <c r="F164" s="114"/>
      <c r="G164" s="67"/>
      <c r="I164" s="67"/>
      <c r="J164" s="114"/>
      <c r="K164" s="67"/>
    </row>
    <row r="165" spans="1:11" s="21" customFormat="1" ht="25.5" customHeight="1">
      <c r="A165" s="799" t="s">
        <v>155</v>
      </c>
      <c r="B165" s="799"/>
      <c r="C165" s="799"/>
      <c r="D165" s="799"/>
      <c r="E165" s="799"/>
      <c r="F165" s="799"/>
      <c r="G165" s="799"/>
      <c r="H165" s="799"/>
      <c r="I165" s="799"/>
      <c r="J165" s="799"/>
      <c r="K165" s="799"/>
    </row>
    <row r="166" spans="1:11" s="9" customFormat="1" ht="18.75" customHeight="1">
      <c r="A166" s="39"/>
      <c r="B166" s="114"/>
      <c r="C166" s="114"/>
      <c r="E166" s="67"/>
      <c r="F166" s="114"/>
      <c r="G166" s="67"/>
      <c r="I166" s="67"/>
      <c r="J166" s="114"/>
      <c r="K166" s="67"/>
    </row>
    <row r="167" s="23" customFormat="1" ht="24" customHeight="1">
      <c r="A167" s="22" t="s">
        <v>57</v>
      </c>
    </row>
    <row r="168" s="23" customFormat="1" ht="24" customHeight="1">
      <c r="A168" s="23" t="s">
        <v>58</v>
      </c>
    </row>
    <row r="169" s="23" customFormat="1" ht="24" customHeight="1">
      <c r="A169" s="23" t="s">
        <v>101</v>
      </c>
    </row>
    <row r="170" s="23" customFormat="1" ht="24" customHeight="1">
      <c r="A170" s="23" t="s">
        <v>59</v>
      </c>
    </row>
    <row r="171" s="23" customFormat="1" ht="24" customHeight="1">
      <c r="A171" s="23" t="s">
        <v>82</v>
      </c>
    </row>
    <row r="172" s="23" customFormat="1" ht="24" customHeight="1">
      <c r="A172" s="23" t="s">
        <v>83</v>
      </c>
    </row>
    <row r="173" s="23" customFormat="1" ht="24" customHeight="1">
      <c r="A173" s="23" t="s">
        <v>84</v>
      </c>
    </row>
    <row r="174" s="23" customFormat="1" ht="25.5" customHeight="1">
      <c r="A174" s="23" t="s">
        <v>60</v>
      </c>
    </row>
    <row r="175" s="23" customFormat="1" ht="25.5" customHeight="1">
      <c r="A175" s="23" t="s">
        <v>543</v>
      </c>
    </row>
    <row r="176" s="23" customFormat="1" ht="25.5" customHeight="1">
      <c r="A176" s="23" t="s">
        <v>544</v>
      </c>
    </row>
    <row r="177" s="23" customFormat="1" ht="25.5" customHeight="1">
      <c r="A177" s="23" t="s">
        <v>61</v>
      </c>
    </row>
    <row r="178" s="23" customFormat="1" ht="25.5" customHeight="1">
      <c r="A178" s="23" t="s">
        <v>410</v>
      </c>
    </row>
    <row r="179" s="23" customFormat="1" ht="25.5" customHeight="1">
      <c r="A179" s="23" t="s">
        <v>434</v>
      </c>
    </row>
    <row r="180" s="23" customFormat="1" ht="25.5" customHeight="1">
      <c r="A180" s="23" t="s">
        <v>411</v>
      </c>
    </row>
    <row r="181" s="23" customFormat="1" ht="25.5" customHeight="1">
      <c r="C181" s="23" t="s">
        <v>85</v>
      </c>
    </row>
    <row r="182" s="23" customFormat="1" ht="25.5" customHeight="1">
      <c r="A182" s="23" t="s">
        <v>102</v>
      </c>
    </row>
    <row r="183" s="23" customFormat="1" ht="25.5" customHeight="1">
      <c r="A183" s="23" t="s">
        <v>414</v>
      </c>
    </row>
    <row r="184" s="23" customFormat="1" ht="25.5" customHeight="1">
      <c r="A184" s="23" t="s">
        <v>356</v>
      </c>
    </row>
    <row r="185" s="23" customFormat="1" ht="25.5" customHeight="1">
      <c r="C185" s="23" t="s">
        <v>272</v>
      </c>
    </row>
    <row r="186" s="23" customFormat="1" ht="25.5" customHeight="1">
      <c r="A186" s="23" t="s">
        <v>273</v>
      </c>
    </row>
    <row r="187" s="23" customFormat="1" ht="25.5" customHeight="1">
      <c r="A187" s="23" t="s">
        <v>414</v>
      </c>
    </row>
    <row r="188" s="23" customFormat="1" ht="25.5" customHeight="1">
      <c r="A188" s="23" t="s">
        <v>356</v>
      </c>
    </row>
    <row r="189" s="23" customFormat="1" ht="25.5" customHeight="1">
      <c r="A189" s="23" t="s">
        <v>139</v>
      </c>
    </row>
    <row r="190" s="23" customFormat="1" ht="25.5" customHeight="1">
      <c r="A190" s="23" t="s">
        <v>86</v>
      </c>
    </row>
    <row r="191" s="23" customFormat="1" ht="25.5" customHeight="1">
      <c r="A191" s="23" t="s">
        <v>357</v>
      </c>
    </row>
    <row r="192" s="25" customFormat="1" ht="25.5" customHeight="1">
      <c r="A192" s="25" t="s">
        <v>62</v>
      </c>
    </row>
    <row r="193" s="25" customFormat="1" ht="25.5" customHeight="1">
      <c r="A193" s="25" t="s">
        <v>435</v>
      </c>
    </row>
    <row r="194" s="25" customFormat="1" ht="10.5" customHeight="1"/>
    <row r="195" s="25" customFormat="1" ht="19.5" customHeight="1">
      <c r="K195" s="26" t="s">
        <v>763</v>
      </c>
    </row>
    <row r="196" spans="2:11" s="25" customFormat="1" ht="25.5" customHeight="1">
      <c r="B196" s="27" t="s">
        <v>398</v>
      </c>
      <c r="G196" s="28" t="s">
        <v>669</v>
      </c>
      <c r="H196" s="29"/>
      <c r="I196" s="34" t="s">
        <v>18</v>
      </c>
      <c r="J196" s="30"/>
      <c r="K196" s="598" t="s">
        <v>381</v>
      </c>
    </row>
    <row r="197" spans="2:11" s="25" customFormat="1" ht="24" customHeight="1">
      <c r="B197" s="316" t="s">
        <v>399</v>
      </c>
      <c r="G197" s="31" t="s">
        <v>723</v>
      </c>
      <c r="H197" s="389"/>
      <c r="I197" s="737">
        <v>88000000</v>
      </c>
      <c r="J197" s="497"/>
      <c r="K197" s="737">
        <v>108000000</v>
      </c>
    </row>
    <row r="198" spans="2:11" s="25" customFormat="1" ht="24" customHeight="1">
      <c r="B198" s="316" t="s">
        <v>400</v>
      </c>
      <c r="G198" s="31" t="s">
        <v>723</v>
      </c>
      <c r="H198" s="389"/>
      <c r="I198" s="737">
        <v>16000000</v>
      </c>
      <c r="J198" s="497"/>
      <c r="K198" s="737">
        <v>16000000</v>
      </c>
    </row>
    <row r="199" spans="2:11" s="25" customFormat="1" ht="24" customHeight="1">
      <c r="B199" s="316" t="s">
        <v>401</v>
      </c>
      <c r="G199" s="31" t="s">
        <v>723</v>
      </c>
      <c r="H199" s="389"/>
      <c r="I199" s="737">
        <v>12000000</v>
      </c>
      <c r="J199" s="497"/>
      <c r="K199" s="737">
        <v>12000000</v>
      </c>
    </row>
    <row r="200" spans="2:11" s="25" customFormat="1" ht="24" customHeight="1">
      <c r="B200" s="316" t="s">
        <v>402</v>
      </c>
      <c r="G200" s="31" t="s">
        <v>723</v>
      </c>
      <c r="H200" s="389"/>
      <c r="I200" s="737">
        <v>5000000</v>
      </c>
      <c r="J200" s="497"/>
      <c r="K200" s="737">
        <v>5000000</v>
      </c>
    </row>
    <row r="201" spans="3:11" s="25" customFormat="1" ht="24" customHeight="1" thickBot="1">
      <c r="C201" s="317" t="s">
        <v>719</v>
      </c>
      <c r="G201" s="31"/>
      <c r="H201" s="389"/>
      <c r="I201" s="738">
        <f>SUM(I197:I200)</f>
        <v>121000000</v>
      </c>
      <c r="J201" s="497"/>
      <c r="K201" s="738">
        <f>SUM(K197:K200)</f>
        <v>141000000</v>
      </c>
    </row>
    <row r="202" spans="3:11" s="25" customFormat="1" ht="24" customHeight="1" thickTop="1">
      <c r="C202" s="317"/>
      <c r="G202" s="31"/>
      <c r="H202" s="389"/>
      <c r="I202" s="498"/>
      <c r="J202" s="497"/>
      <c r="K202" s="498"/>
    </row>
    <row r="203" spans="1:11" s="21" customFormat="1" ht="25.5" customHeight="1">
      <c r="A203" s="799" t="s">
        <v>156</v>
      </c>
      <c r="B203" s="799"/>
      <c r="C203" s="799"/>
      <c r="D203" s="799"/>
      <c r="E203" s="799"/>
      <c r="F203" s="799"/>
      <c r="G203" s="799"/>
      <c r="H203" s="799"/>
      <c r="I203" s="799"/>
      <c r="J203" s="799"/>
      <c r="K203" s="799"/>
    </row>
    <row r="204" spans="1:11" s="9" customFormat="1" ht="24" customHeight="1">
      <c r="A204" s="39"/>
      <c r="B204" s="114"/>
      <c r="C204" s="114"/>
      <c r="E204" s="67"/>
      <c r="F204" s="114"/>
      <c r="G204" s="67"/>
      <c r="I204" s="67"/>
      <c r="J204" s="114"/>
      <c r="K204" s="67"/>
    </row>
    <row r="205" s="23" customFormat="1" ht="24" customHeight="1">
      <c r="A205" s="22" t="s">
        <v>65</v>
      </c>
    </row>
    <row r="206" spans="1:11" s="23" customFormat="1" ht="24" customHeight="1">
      <c r="A206" s="22"/>
      <c r="G206" s="25"/>
      <c r="H206" s="25"/>
      <c r="I206" s="25"/>
      <c r="J206" s="25"/>
      <c r="K206" s="26" t="s">
        <v>763</v>
      </c>
    </row>
    <row r="207" spans="2:11" s="25" customFormat="1" ht="25.5" customHeight="1">
      <c r="B207" s="27" t="s">
        <v>403</v>
      </c>
      <c r="F207" s="31"/>
      <c r="G207" s="28" t="s">
        <v>669</v>
      </c>
      <c r="H207" s="29"/>
      <c r="I207" s="34" t="s">
        <v>18</v>
      </c>
      <c r="J207" s="30"/>
      <c r="K207" s="598" t="s">
        <v>381</v>
      </c>
    </row>
    <row r="208" spans="2:11" s="25" customFormat="1" ht="25.5" customHeight="1">
      <c r="B208" s="316" t="s">
        <v>404</v>
      </c>
      <c r="G208" s="31" t="s">
        <v>799</v>
      </c>
      <c r="H208" s="389"/>
      <c r="I208" s="742">
        <v>3600000</v>
      </c>
      <c r="J208" s="389"/>
      <c r="K208" s="742">
        <v>3600000</v>
      </c>
    </row>
    <row r="209" spans="2:11" s="24" customFormat="1" ht="25.5" customHeight="1">
      <c r="B209" s="316" t="s">
        <v>405</v>
      </c>
      <c r="G209" s="31" t="s">
        <v>842</v>
      </c>
      <c r="H209" s="390"/>
      <c r="I209" s="742">
        <v>10000000</v>
      </c>
      <c r="J209" s="391"/>
      <c r="K209" s="742">
        <v>10000000</v>
      </c>
    </row>
    <row r="210" spans="2:11" s="24" customFormat="1" ht="25.5" customHeight="1" hidden="1">
      <c r="B210" s="316" t="s">
        <v>406</v>
      </c>
      <c r="G210" s="31" t="s">
        <v>723</v>
      </c>
      <c r="H210" s="390"/>
      <c r="I210" s="739">
        <v>0</v>
      </c>
      <c r="J210" s="391"/>
      <c r="K210" s="739">
        <v>0</v>
      </c>
    </row>
    <row r="211" spans="3:11" s="24" customFormat="1" ht="25.5" customHeight="1">
      <c r="C211" s="317" t="s">
        <v>719</v>
      </c>
      <c r="G211" s="32"/>
      <c r="H211" s="390"/>
      <c r="I211" s="740">
        <f>SUM(I208:I210)</f>
        <v>13600000</v>
      </c>
      <c r="J211" s="392"/>
      <c r="K211" s="740">
        <f>SUM(K208:K210)</f>
        <v>13600000</v>
      </c>
    </row>
    <row r="212" spans="2:11" s="24" customFormat="1" ht="25.5" customHeight="1" thickBot="1">
      <c r="B212" s="25" t="s">
        <v>779</v>
      </c>
      <c r="G212" s="32"/>
      <c r="H212" s="390"/>
      <c r="I212" s="741">
        <f>+I211+I201</f>
        <v>134600000</v>
      </c>
      <c r="J212" s="391"/>
      <c r="K212" s="741">
        <f>+K211+K201</f>
        <v>154600000</v>
      </c>
    </row>
    <row r="213" ht="25.5" customHeight="1" thickTop="1"/>
    <row r="214" spans="1:7" ht="25.5" customHeight="1">
      <c r="A214" s="24"/>
      <c r="B214" s="25" t="s">
        <v>87</v>
      </c>
      <c r="C214" s="24"/>
      <c r="D214" s="24"/>
      <c r="E214" s="24"/>
      <c r="F214" s="24"/>
      <c r="G214" s="24"/>
    </row>
    <row r="215" spans="1:7" ht="25.5" customHeight="1">
      <c r="A215" s="25" t="s">
        <v>88</v>
      </c>
      <c r="B215" s="25"/>
      <c r="C215" s="25"/>
      <c r="D215" s="25"/>
      <c r="E215" s="25"/>
      <c r="F215" s="25"/>
      <c r="G215" s="25"/>
    </row>
    <row r="216" spans="1:7" ht="25.5" customHeight="1">
      <c r="A216" s="25"/>
      <c r="B216" s="23" t="s">
        <v>438</v>
      </c>
      <c r="C216" s="23"/>
      <c r="D216" s="25"/>
      <c r="E216" s="25"/>
      <c r="F216" s="25"/>
      <c r="G216" s="25"/>
    </row>
    <row r="217" spans="1:7" ht="25.5" customHeight="1">
      <c r="A217" s="23" t="s">
        <v>436</v>
      </c>
      <c r="B217" s="23"/>
      <c r="C217" s="23"/>
      <c r="D217" s="25"/>
      <c r="E217" s="25"/>
      <c r="F217" s="25"/>
      <c r="G217" s="25"/>
    </row>
    <row r="218" spans="1:7" ht="25.5" customHeight="1">
      <c r="A218" s="23" t="s">
        <v>453</v>
      </c>
      <c r="B218" s="23"/>
      <c r="C218" s="23"/>
      <c r="D218" s="25"/>
      <c r="E218" s="25"/>
      <c r="F218" s="25"/>
      <c r="G218" s="25"/>
    </row>
    <row r="219" spans="1:7" ht="11.25" customHeight="1">
      <c r="A219" s="23"/>
      <c r="B219" s="23"/>
      <c r="C219" s="23"/>
      <c r="D219" s="25"/>
      <c r="E219" s="25"/>
      <c r="F219" s="25"/>
      <c r="G219" s="25"/>
    </row>
    <row r="220" spans="2:7" ht="25.5" customHeight="1">
      <c r="B220" s="25" t="s">
        <v>437</v>
      </c>
      <c r="C220" s="24"/>
      <c r="D220" s="33"/>
      <c r="E220" s="33"/>
      <c r="F220" s="33"/>
      <c r="G220" s="33"/>
    </row>
    <row r="221" spans="2:6" ht="25.5" customHeight="1">
      <c r="B221" s="221" t="s">
        <v>472</v>
      </c>
      <c r="C221" s="24"/>
      <c r="D221" s="33"/>
      <c r="E221" s="33"/>
      <c r="F221" s="33"/>
    </row>
    <row r="222" spans="2:6" ht="25.5" customHeight="1">
      <c r="B222" s="25" t="s">
        <v>473</v>
      </c>
      <c r="C222" s="33"/>
      <c r="D222" s="33"/>
      <c r="E222" s="33"/>
      <c r="F222" s="33"/>
    </row>
    <row r="223" spans="2:6" ht="25.5" customHeight="1">
      <c r="B223" s="25" t="s">
        <v>474</v>
      </c>
      <c r="C223" s="33"/>
      <c r="D223" s="33"/>
      <c r="E223" s="33"/>
      <c r="F223" s="33"/>
    </row>
    <row r="224" ht="25.5" customHeight="1">
      <c r="B224" s="33" t="s">
        <v>475</v>
      </c>
    </row>
    <row r="225" ht="25.5" customHeight="1">
      <c r="B225" s="33" t="s">
        <v>476</v>
      </c>
    </row>
    <row r="226" ht="25.5" customHeight="1">
      <c r="B226" s="33" t="s">
        <v>477</v>
      </c>
    </row>
  </sheetData>
  <sheetProtection/>
  <mergeCells count="7">
    <mergeCell ref="A165:K165"/>
    <mergeCell ref="A203:K203"/>
    <mergeCell ref="A1:K1"/>
    <mergeCell ref="A36:K36"/>
    <mergeCell ref="A69:K69"/>
    <mergeCell ref="A134:K134"/>
    <mergeCell ref="A104:K104"/>
  </mergeCells>
  <printOptions/>
  <pageMargins left="0.5905511811023623" right="0.1968503937007874" top="0.6299212598425197" bottom="0.4724409448818898" header="0.2362204724409449" footer="0.2362204724409449"/>
  <pageSetup horizontalDpi="600" verticalDpi="600" orientation="portrait" paperSize="9" scale="85" r:id="rId1"/>
  <rowBreaks count="6" manualBreakCount="6">
    <brk id="35" max="12" man="1"/>
    <brk id="68" max="255" man="1"/>
    <brk id="103" max="12" man="1"/>
    <brk id="133" max="12" man="1"/>
    <brk id="164" max="12" man="1"/>
    <brk id="20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kesara</cp:lastModifiedBy>
  <cp:lastPrinted>2013-08-14T11:34:47Z</cp:lastPrinted>
  <dcterms:created xsi:type="dcterms:W3CDTF">2003-02-08T06:45:22Z</dcterms:created>
  <dcterms:modified xsi:type="dcterms:W3CDTF">2013-10-04T04:51:25Z</dcterms:modified>
  <cp:category/>
  <cp:version/>
  <cp:contentType/>
  <cp:contentStatus/>
</cp:coreProperties>
</file>