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200" windowHeight="7695" tabRatio="828" activeTab="12"/>
  </bookViews>
  <sheets>
    <sheet name="Note P1-5" sheetId="1" r:id="rId1"/>
    <sheet name="Note P-6" sheetId="2" r:id="rId2"/>
    <sheet name="P7" sheetId="3" r:id="rId3"/>
    <sheet name="P8" sheetId="4" r:id="rId4"/>
    <sheet name="P9-13" sheetId="5" r:id="rId5"/>
    <sheet name="P14-15" sheetId="6" r:id="rId6"/>
    <sheet name="P16-18" sheetId="7" r:id="rId7"/>
    <sheet name="P19" sheetId="8" r:id="rId8"/>
    <sheet name="P20-26" sheetId="9" r:id="rId9"/>
    <sheet name="P27-32" sheetId="10" r:id="rId10"/>
    <sheet name=" P33" sheetId="11" r:id="rId11"/>
    <sheet name="P34" sheetId="12" r:id="rId12"/>
    <sheet name="P35-36" sheetId="13" r:id="rId13"/>
  </sheets>
  <definedNames>
    <definedName name="_GoBack" localSheetId="0">'Note P1-5'!#REF!</definedName>
    <definedName name="_GoBack" localSheetId="1">'Note P-6'!#REF!</definedName>
    <definedName name="_xlnm.Print_Area" localSheetId="10">' P33'!$A$1:$T$28</definedName>
    <definedName name="_xlnm.Print_Area" localSheetId="0">'Note P1-5'!$A$1:$J$187</definedName>
    <definedName name="_xlnm.Print_Area" localSheetId="1">'Note P-6'!$A$1:$L$31</definedName>
    <definedName name="_xlnm.Print_Area" localSheetId="6">'P16-18'!$A$1:$N$108</definedName>
    <definedName name="_xlnm.Print_Area" localSheetId="8">'P20-26'!$A$1:$K$296</definedName>
    <definedName name="_xlnm.Print_Area" localSheetId="9">'P27-32'!$A$1:$K$243</definedName>
    <definedName name="_xlnm.Print_Area" localSheetId="2">'P7'!$A$1:$X$45</definedName>
  </definedNames>
  <calcPr fullCalcOnLoad="1"/>
</workbook>
</file>

<file path=xl/sharedStrings.xml><?xml version="1.0" encoding="utf-8"?>
<sst xmlns="http://schemas.openxmlformats.org/spreadsheetml/2006/main" count="1959" uniqueCount="1100">
  <si>
    <t xml:space="preserve">                 ซึ่งลูกหนี้การค้าส่วนใหญ่มีการติดต่อกันมาเป็นเวลานาน   ฝ่ายบริหารของบริษัทฯ เชื่อว่าไม่มีความเสี่ยงจากการ</t>
  </si>
  <si>
    <t xml:space="preserve">                 ที่ลูกหนี้การค้าจะไม่ชำระหนี้</t>
  </si>
  <si>
    <t xml:space="preserve">       29.5  ความเสี่ยงจากอัตราแลกเปลี่ยน</t>
  </si>
  <si>
    <t xml:space="preserve">                 บริษัทฯ มีความเสี่ยงเกี่ยวกับอัตราแลกเปลี่ยนเงินตราต่างประเทศในธุรกิจทางการค้า จากค่าลิขสิทธิ์รับและค่าลิขสิทธิ์</t>
  </si>
  <si>
    <t xml:space="preserve">                 จ่าย  การซื้อสินค้า  และเงินลงทุนในต่างประเทศ    โดยบริษัทฯ    มิได้ทำสัญญาป้องกันความเสี่ยงไว้เป็นการล่วงหน้า      </t>
  </si>
  <si>
    <t xml:space="preserve">                 เนื่องจากความเสี่ยงอยู่ในระดับต่ำจนไม่มีนัยสำคัญ</t>
  </si>
  <si>
    <t xml:space="preserve">       29.6  ราคายุติธรรมของเครื่องมือทางการเงิน</t>
  </si>
  <si>
    <t xml:space="preserve">                 เนื่องจากสินทรัพย์ทางการเงินส่วนใหญ่จัดเป็นระยะสั้นและเงินกู้ยืมมีอัตราดอกเบี้ยอยู่ในเกณฑ์เดียวกับตลาด ราคาตาม</t>
  </si>
  <si>
    <t xml:space="preserve">                 บัญชีของสินทรัพย์และหนี้สินทางการเงินที่แสดงในงบดุลมีมูลค่าใกล้เคียงกับมูลค่ายุติธรรม นอกจากนี้ผู้บริหารเชื่อว่า</t>
  </si>
  <si>
    <t xml:space="preserve">                 บริษัทฯ ไม่มีความเสี่ยงจากเครื่องมือทางการเงินที่มีนัยสำคัญ</t>
  </si>
  <si>
    <t>30. การวัดมูลค่ายุติธรรม</t>
  </si>
  <si>
    <t>30. การวัดมูลค่ายุติธรรม (ต่อ)</t>
  </si>
  <si>
    <t>ในระหว่างงวดปัจจุบัน ไม่มีการโอนรายการระหว่างลำดับชั้นของมูลค่ายุติธรรม</t>
  </si>
  <si>
    <t>0-12*</t>
  </si>
  <si>
    <t>TMO2008**</t>
  </si>
  <si>
    <t xml:space="preserve">      17.1  ตามมติที่ประชุมสามัญผู้ถือหุ้น ครั้งที่ 45 ประจำปี 2559 เมื่อวันที่ 25 เมษายน 2559 อนุมัติให้จ่ายเงินปันผลจากการดำเนินงาน</t>
  </si>
  <si>
    <t xml:space="preserve">               เรียบร้อยแล้ว เมื่อวันที่ 23 พฤษภาคม 2559</t>
  </si>
  <si>
    <t xml:space="preserve">       จำนวน 280 ล้านบาท  ซึ่งไม่ได้ระบุวัตถุประสงค์เพื่อการใดการหนึ่งโดยเฉพาะ</t>
  </si>
  <si>
    <t xml:space="preserve">                 2 แห่ง  จำนวน 13,000,000 USD</t>
  </si>
  <si>
    <t xml:space="preserve">     - บริษัท ทรานสคอสมอส (ไทยแลนด์) จำกัด</t>
  </si>
  <si>
    <t>A, C, E</t>
  </si>
  <si>
    <t>A, C, F</t>
  </si>
  <si>
    <t xml:space="preserve">                            จำนวน 1 ราย ค้ำประกันด้วยพันธบัตรธนาคารแห่งประเทศไทย จำนวน 6,220,000.00 บาท และส่วนที่เหลืออีก 4 ราย ค้ำประกัน</t>
  </si>
  <si>
    <t xml:space="preserve">    จำนวนที่รับรู้ในค่าใช้จ่ายในการบริหารที่แสดงอยู่ในในงบกำไรขาดทุนเบ็ดเสร็จสำหรับภาระผูกพันผลประโยชน์พนักงาน มีดังนี้</t>
  </si>
  <si>
    <t xml:space="preserve">    บริษัทฯ   และพนักงานร่วมกันจัดตั้งกองทุนสำรองเลี้ยงชีพตาม   พรบ.   กองทุนสำรองเลี้ยงชีพ   พ.ศ.  2530      โดยจัดตั้ง  </t>
  </si>
  <si>
    <t xml:space="preserve">  การเปลี่ยนแปลงในแต่ละข้อสมมติฐานที่เกี่ยวข้องในการประมาณการตามหลักคณิตศาสตร์ประกันภัยที่อาจเป็นไปได้อย่างสมเหตุสมผล </t>
  </si>
  <si>
    <t xml:space="preserve">      ตามกฎหมายนี้ไม่สามารถนำไปจัดสรรเป็นเงินปันผล</t>
  </si>
  <si>
    <t xml:space="preserve">                อำเภอกบินทร์บุรี จังหวัดปราจีนบุรี  มีเนื้อที่รวม  48  ไร่  115  ตารางวา  โดยมีราคาทุนทรัพย์ตามคำให้การโดยประมาณ 4.20 ล้านบาท </t>
  </si>
  <si>
    <t xml:space="preserve">     บจ. คิวพี (ประเทศไทย) </t>
  </si>
  <si>
    <t xml:space="preserve">            โอซูก้า เอเชีย</t>
  </si>
  <si>
    <t xml:space="preserve">     บจ. แม่สอด ซาคาเอะเลซ</t>
  </si>
  <si>
    <t>ผลิตลูกไม้</t>
  </si>
  <si>
    <t>HK$ 2,000</t>
  </si>
  <si>
    <t xml:space="preserve">             (ประเทศไทย)</t>
  </si>
  <si>
    <t xml:space="preserve">            แมเนจเม้นท์เซอร์วิส</t>
  </si>
  <si>
    <t xml:space="preserve">           (ประเทศไทย)</t>
  </si>
  <si>
    <t xml:space="preserve">           สมุนไพรไทย</t>
  </si>
  <si>
    <t xml:space="preserve">            กอล์ฟคลับ</t>
  </si>
  <si>
    <t xml:space="preserve">            ดีเวลลอปเม้นท์</t>
  </si>
  <si>
    <t xml:space="preserve">             อินเตอร์เนชั่นแนลฯ</t>
  </si>
  <si>
    <t xml:space="preserve">              โปรดักส์</t>
  </si>
  <si>
    <t xml:space="preserve">           สปันบอนด์ (ประเทศไทย)</t>
  </si>
  <si>
    <t xml:space="preserve">            สแปนเด็กซ์</t>
  </si>
  <si>
    <t xml:space="preserve">            แอนด์ ลอจิสติคส์ </t>
  </si>
  <si>
    <t xml:space="preserve">           อินเตอร์เท็กซ์</t>
  </si>
  <si>
    <t xml:space="preserve">           คอมเพล็กซ์</t>
  </si>
  <si>
    <t xml:space="preserve">           แอนด์ คอนสตรัคชั่น</t>
  </si>
  <si>
    <t xml:space="preserve">            แอนด์ ดิสทริบิวชั่น</t>
  </si>
  <si>
    <t xml:space="preserve">            (ประเทศไทย)</t>
  </si>
  <si>
    <t xml:space="preserve">            เซอร์วิส</t>
  </si>
  <si>
    <t xml:space="preserve">             เมนเท็นแนนซ์</t>
  </si>
  <si>
    <t xml:space="preserve">            (เดิมชื่อ บจ.ไทยซีคอมพิทักษ์กิจ)</t>
  </si>
  <si>
    <t xml:space="preserve">บจ. </t>
  </si>
  <si>
    <t>ระบบรักษาความปลอดภัย</t>
  </si>
  <si>
    <t>แนวปฏิบัติทางการบัญชี</t>
  </si>
  <si>
    <t>แนวปฏิบัติทางการบัญชีสำหรับการวัดมูลค่าและรับรู้รายการของพืช เพื่อการให้ผลิตผล</t>
  </si>
  <si>
    <t xml:space="preserve">     2.3   มาตรฐานการรายงานทางการเงินซึ่งได้ประกาศในราชกิจจานุเบกษาแล้ว แต่ยังไม่มีผลบังคับใช้</t>
  </si>
  <si>
    <t>สภาวิชาชีพบัญชีได้ออกประกาศที่เกี่ยวกับแนวปฏิบัติทางการบัญชีสำหรับการตัดรายการสินทรัพย์ทางการเงินและหนี้สิน</t>
  </si>
  <si>
    <t xml:space="preserve">     สาระสำคัญต่องบการเงินสำหรับงวดที่ถือปฏิบัติ</t>
  </si>
  <si>
    <t>ฝ่ายบริหารของบริษัทได้ประเมินแล้วเห็นว่า     มาตรฐานการรายงานทางการเงินฉบับดังกล่าวไม่มีผลกระทบอย่างเป็น</t>
  </si>
  <si>
    <t>รักษาความปลอดภัย ไทยซีคอม (เดิมชื่อ ไทยซีคอมพิทักษ์กิจ)</t>
  </si>
  <si>
    <t xml:space="preserve">         อัตราส่วนเพิ่มคงที่ต่อปีตามสัญญา</t>
  </si>
  <si>
    <t xml:space="preserve">        9 งวด เป็นเงินงวดละ 100.00  ล้านบาท   สิ้นสุดสัญญา วันที่  11  พฤษภาคม  2564  ( อัตราดอกเบี้ย BIBOR บวกด้วย</t>
  </si>
  <si>
    <t xml:space="preserve">             ในประเทศไทย ตามที่อยู่ที่ได้จดทะเบียนไว้ดังนี้</t>
  </si>
  <si>
    <t xml:space="preserve">         ในระหว่างงวด บริษัทฯ ได้ลงทุนเพิ่มในบริษัท รักษาความปลอดภัย ไทยซีคอม จำกัด (เดิมชื่อ บริษัท ไทยซีคอมพิทักษ์กิจ</t>
  </si>
  <si>
    <t xml:space="preserve">            ในระหว่างงวด บริษัทฯ ได้จัดประเภทเงินลงทุนใน บริษัท ซิงเกอร์ประเทศไทย จำกัด (มหาชน) เพื่อให้สอดคล้องกับลักษณะความสัมพันธ์ จากเงินลงทุนระยาวอื่น</t>
  </si>
  <si>
    <t xml:space="preserve"> หลักทรัพย์เผื่อขาย  ไปเป็นเงินลงทุนในกิจการที่เกี่ยวข้องกัน-หลักทรัพย์เผื่อขาย  ตามหมายเหตุข้อ 8</t>
  </si>
  <si>
    <t xml:space="preserve">            ในระหว่างงวด บริษัทฯ ได้จัดประเภทเงินลงทุนใน บริษัท ซิงเกอร์ประเทศไทย จำกัด (มหาชน) เพื่อให้สอดคล้องกับลักษณะความสัมพันธ์ จากเงินลงทุนระยาวอื่น - หลักทรัพย์เผื่อขาย  มาเป็นเงินลงทุนในกิจการที่เกี่ยวข้องกัน</t>
  </si>
  <si>
    <t xml:space="preserve">     หลักทรัพย์เผื่อขาย  ตามหมายเหตุข้อ 9</t>
  </si>
  <si>
    <r>
      <t xml:space="preserve">    </t>
    </r>
    <r>
      <rPr>
        <sz val="16"/>
        <color indexed="8"/>
        <rFont val="AngsanaUPC"/>
        <family val="1"/>
      </rPr>
      <t xml:space="preserve">        ในระหว่างงวด บริษัทฯ ได้จัดประเภททรัพย์สินให้ถูกต้องตามประเภทการใช้งานใหม่ โดยมีการรับโอนมาจากอสังหาริมทรัพย์รอการขาย จำนวน</t>
    </r>
  </si>
  <si>
    <r>
      <t xml:space="preserve">    </t>
    </r>
    <r>
      <rPr>
        <sz val="16"/>
        <color indexed="8"/>
        <rFont val="AngsanaUPC"/>
        <family val="1"/>
      </rPr>
      <t xml:space="preserve">        ในระหว่างงวด บริษัทฯ ได้จัดประเภททรัพย์สินให้ถูกต้องตามประเภทการใช้งานใหม่โดยโอนไปเป็นอสังหาริมทรัพย์เพื่อการลงทุน จำนวน </t>
    </r>
  </si>
  <si>
    <t xml:space="preserve">      50.34 ล้านบาท และไปเป็นที่ดิน อาคาร และอุปกรณ์ จำนวนเงิน 38.72 ล้านบาท</t>
  </si>
  <si>
    <t xml:space="preserve">     ในระหว่างงวด บริษัทฯ ได้จัดประเภททรัพย์สินให้ถูกต้องตามประเภทการใช้งานใหม่ โดยรับโอนมาจากอสังหาริมทรัพย์รอการขาย จำนวน 38.72 ล้านบาท และรับโอนจากอสังหาริมทรัพย์เพื่อการลงทุน</t>
  </si>
  <si>
    <t xml:space="preserve"> 50.34 ล้านบาท และโอนออกไปที่ดิน อาคาร และอุปกรณ์ สุทธิจำนวน 34.41 ล้านบาท</t>
  </si>
  <si>
    <t xml:space="preserve">  จำนวน 34.41 ล้านบาท</t>
  </si>
  <si>
    <t>ในบริษัทร่วม ตามหมายเหตุข้อ 8</t>
  </si>
  <si>
    <t xml:space="preserve">         ในระหว่างงวด บริษัทฯ ได้ลงทุนเพิ่มในบริษัท รักษาความปลอดภัย ไทยซีคอม จำกัด (เดิมชื่อ บริษัท ไทยซีคอมพิทักษ์กิจ จำกัด)  จากสัดส่วนการลงทุนร้อยละ 15.00 เป็นร้อยละ 25.50 และมีตัวแทนอยู่ในคณะกรรมการบริษัท </t>
  </si>
  <si>
    <t xml:space="preserve">     ทางการเงิน ซึ่งจะมีผลบังคับใช้สำหรับงบการเงินที่มีรอบระยะเวลาบัญชีที่เริ่มในหรือหลังวันที่ 1 มกราคม 2560 เป็นต้นไป</t>
  </si>
  <si>
    <t xml:space="preserve">     การรายงานทางการเงินข้างต้น ไม่มีผลกระทบอย่างเป็นสาระสำคัญต่องบการเงินนี้</t>
  </si>
  <si>
    <t>มาตรฐานการบัญชี   มาตรฐานการรายงานทางการเงิน   การตีความมาตรฐานการบัญชี   และการตีความมาตรฐาน</t>
  </si>
  <si>
    <t xml:space="preserve"> - 33 -</t>
  </si>
  <si>
    <t xml:space="preserve">     2.1   เกณฑ์การจัดทำงบการเงินระหว่างกาล</t>
  </si>
  <si>
    <t>สภาวิชาชีพบัญชีได้ออกมาตรฐานการบัญชี   มาตรฐานการรายงานทางการเงิน   การตีความมาตรฐานการบัญชี  และ</t>
  </si>
  <si>
    <t>มีอิทธิพลอย่างมีนัยสำคัญ ดังนั้น จึงได้จัดประเภทจากเงินลงทุนในกิจการที่เกี่ยวข้องกัน-เงินลงทุนระยะยาวอื่น เป็นเงินลงทุน</t>
  </si>
  <si>
    <t>จึงทำให้ บริษัทฯ มีอิทธิพลอย่างมีนัยสำคัญ ดังนั้น จึงได้จัดประเภทจากเงินลงทุนในกิจการที่เกี่ยวข้องกัน-เงินลงทุนระยะยาวอื่น เป็นเงินลงทุนในบริษัทร่วม ตามหมายเหตุข้อ 7</t>
  </si>
  <si>
    <t xml:space="preserve">         อัตราดอกเบี้ยร้อยละ MOR ลบด้วยอัตราส่วนเพิ่มคงที่ต่อปีตามสัญญา</t>
  </si>
  <si>
    <t xml:space="preserve">        ตามสัญญา จำนวน 50.00  ล้านบาท และ  50.00  ล้านบาท   ตามลำดับ   ภายในวันที่  19 มกราคม 2558 และภายในวันที่</t>
  </si>
  <si>
    <t xml:space="preserve">        16 กุมภาพันธ์ 2558  ตามลำดับ  ส่วนที่เหลือชำระคืนเงินต้นทุก  6  เดือน  จำนวน 9 งวด เป็นเงินงวดละ 50.00 ล้านบาท</t>
  </si>
  <si>
    <t xml:space="preserve">        และ  50.00   ล้านบาท   ตามลำดับ   สิ้นสุดสัญญาวันที่  17  กรกฎาคม  2562  และ วันที่ 15 สิงหาคม  2562   ตามลำดับ </t>
  </si>
  <si>
    <t xml:space="preserve">    ข้อสมมติฐานหลักในการประมาณการตามหลักการคณิตศาสตร์ประกันภัย ณ วันที่รายงาน</t>
  </si>
  <si>
    <t xml:space="preserve">      ร้อยละ 10   ของทุนจดทะเบียน   การตั้งสำรองตามกฎหมายดังกล่าวเป็นไปตามพระราชบัญญัติบริษัทมหาชนจำกัด   สำรอง  </t>
  </si>
  <si>
    <t>รายได้(ค่าใช้จ่าย)ภาษีเงินได้ที่แสดงอยู่ในงบกำไรขาดทุนเบ็ดเสร็จ</t>
  </si>
  <si>
    <t xml:space="preserve">       ค่าปรึกษาธุรกิจในอัตราร้อยละ  0.5  และจะจัดเก็บจากบริษัทที่ไม่ได้จ่ายค่าปรึกษาธุรกิจร้อยละ  1  ยกเว้น บริษัทฯ  ที่ร่วมทุนกับ</t>
  </si>
  <si>
    <t>- 15 -</t>
  </si>
  <si>
    <t xml:space="preserve"> จำกัด)  จากสัดส่วนการลงทุนร้อยละ  15.00  เป็นร้อยละ  25.50   และมีตัวแทนอยู่ในคณะกรรมการบริษัท จึงทำให้บริษัทฯ  </t>
  </si>
  <si>
    <t xml:space="preserve">      โดยใช้มาตรฐานการรายงานทางการเงินทุกฉบับ เช่นเดียวกับบริษัท ซึ่งบริษัทฯ ไม่สามารถปรับปรุงผลกระทบต่อเงินลงทุนในบริษัทร่วมได้  เนื่องจากบริษัทฯ  ไม่มีอำนาจควบคุมสั่งการ บริษัทร่วมดังกล่าวเพื่อจัดให้มีการสอบทานงบการเงินไตรมาสโดยผู้สอบบัญชี  </t>
  </si>
  <si>
    <t xml:space="preserve">     การตีความมาตรฐารการรายงานทางการเงิน   ซึ่งมีผลบังคับสำหรับงบการเงินที่เริ่มในหรือหลังวันที่  1 มกราคม 2559</t>
  </si>
  <si>
    <t>สำหรับงวด  9  เดือน สิ้นสุดวันที่ 30 กันยายน 2559</t>
  </si>
  <si>
    <t xml:space="preserve"> 30 กันยายน 2559</t>
  </si>
  <si>
    <t>ลูกหนี้การค้า และลูกหนี้อื่น-กิจการที่เกี่ยวข้องกัน ณ วันที่ 30 กันยายน 2559 และวันที่ 31 ธันวาคม 2558 มีรายละเอียด ดังนี้</t>
  </si>
  <si>
    <t>ลูกหนี้การค้ากิจการที่เกี่ยวข้องกันแยกตามอายุหนี้ที่ค้างชำระ ณ วันที่ 30 กันยายน 2559 และวันที่ 31 ธันวาคม 2558 ได้ดังนี้</t>
  </si>
  <si>
    <t>ลูกหนี้การค้า และลูกหนี้อื่น-อื่นๆ ณ วันที่ 30 กันยายน 2559 และวันที่ 31 ธันวาคม 2558 มีรายละเอียด ดังนี้</t>
  </si>
  <si>
    <t>ลูกหนี้การค้า - อื่นๆ แยกตามอายุหนี้ที่ค้างชำระ ณ วันที่ 30 กันยายน 2559 และวันที่ 31 ธันวาคม 2558 ได้ดังนี้</t>
  </si>
  <si>
    <t>30 กันยายน 2559</t>
  </si>
  <si>
    <t xml:space="preserve">        11.1  อสังหาริมทรัพย์เพื่อการลงทุน - ที่ดินอื่น ที่แสดงไว้ในงบการเงิน ณ วันที่ 30 กันยายน 2559 และวันที่ 31 ธันวาคม 2558  มีรายละเอียดดังนี้</t>
  </si>
  <si>
    <t>ณ วันที่ 30 กันยายน 2559</t>
  </si>
  <si>
    <t xml:space="preserve">          ณ วันที่  30  กันยายน  2559</t>
  </si>
  <si>
    <t xml:space="preserve">              จำนวนที่รับรู้ในงบกำไรขาดทุนเบ็ดเสร็จของบริษัทฯ จากอสังหาริมทรัพย์เพื่อการลงทุนสำหรับงวด 3 เดือน และ 9 เดือน สิ้นสุดวันที่ 30 กันยายน 2559 </t>
  </si>
  <si>
    <t>สำหรับงวด 9 เดือน</t>
  </si>
  <si>
    <t>30 กันยายน 2558</t>
  </si>
  <si>
    <t xml:space="preserve">               ที่ดิน อาคารและอุปกรณ์ ที่แสดงไว้ในงบการเงิน ณ วันที่ 30 กันยายน 2559 และวันที่ 31 ธันวาคม 2558 ประกอบด้วย</t>
  </si>
  <si>
    <t xml:space="preserve">          ณ วันที่  30 กันยายน 2559</t>
  </si>
  <si>
    <t xml:space="preserve">     ณ วันที่ 30 กันยายน 2559</t>
  </si>
  <si>
    <t xml:space="preserve">          ตามลำดับ (ปี 2558 จำนวน 429,867.74 บาท และ 1,285,285.77 บาท ตามลำดับ)</t>
  </si>
  <si>
    <t>ภาระผูกพันผลประโยชน์พนักงาน ณ วันที่ 30 กันยายน 2559</t>
  </si>
  <si>
    <t>ภาระผูกพันของโครงการผลประโยชน์ ณ วันที่ 30 กันยายน 2559</t>
  </si>
  <si>
    <t xml:space="preserve">        และบริษัทฯ   จ่ายสมทบส่วนหนึ่งและจ่ายให้พนักงานในกรณีที่ออกจากงานตามระเบียบการที่กำหนด    สำหรับงวด  9  เดือน  </t>
  </si>
  <si>
    <t xml:space="preserve">        ตามลำดับ</t>
  </si>
  <si>
    <t xml:space="preserve">    ณ วันที่ 30 กันยายน 2559 และวันที่ 31 ธันวาคม 2558 บริษัทฯ มีเงินสำรองตามกฎหมาย จำนวน 80 ล้านบาท ซึ่งเท่ากับ</t>
  </si>
  <si>
    <t xml:space="preserve">   ณ  วันที่  30  กันยายน  2559  และวันที่  31  ธันวาคม  2558  บริษัทฯ  ได้จัดสรรกำไรส่วนหนึ่งไว้เป็นเงินสำรองทั่วไป </t>
  </si>
  <si>
    <t>ค่าใช้จ่ายภาษีเงินได้สำหรับงวด 9 เดือน สิ้นสุดวันที่ 30 กันยายน 2559 และ 2558 สรุปได้ดังนี้</t>
  </si>
  <si>
    <t xml:space="preserve">               30 กันยายน 2559 และวันที่ 31 ธันวาคม 2558 ดังนี้ </t>
  </si>
  <si>
    <t xml:space="preserve">       26.2  ณ วันที่ 30 กันยายน 2559 และวันที่ 31ธันวาคม 2558 บริษัทฯ มีภาระผูกพันจากสัญญาก่อสร้างภายในสวนอุตสาหกรรมเครือสหพัฒน์ </t>
  </si>
  <si>
    <t xml:space="preserve">       26.3 ณ วันที่ 30 กันยายน 2559 และวันที่ 31 ธันวาคม 2558 บริษัทฯ มีวงเงินสำหรับการใช้จ่ายเงินตราต่างประเทศกับธนาคารพาณิชย์</t>
  </si>
  <si>
    <t xml:space="preserve">       26.4  ณ วันที่ 30 กันยายน 2559 บริษัทฯ มีคดีถูกฟ้องร้องจากบุคคลธรรมดารายหนึ่งที่อ้างกรรมสิทธิ์ในที่ดิน จำนวน 2 แปลง ในตำบลนนทรี   </t>
  </si>
  <si>
    <t xml:space="preserve">    รายการบัญชีกับกิจการที่เกี่ยวข้องกันที่เป็นสาระสำคัญ สิ้นสุดวันที่ 30 กันยายน 2559 และวันที่ 31 ธันวาคม 2558 มีดังนี้</t>
  </si>
  <si>
    <t xml:space="preserve">สำหรับงวด 9 เดือน สิ้นสุดวันที่ 30 กันยายน 2559 และ 2558 รายได้ค่าไฟฟ้าและค่าไอน้ำเป็นรายได้ที่รับจากกิจการที่เกี่ยวข้องกัน </t>
  </si>
  <si>
    <t xml:space="preserve"> ค่าตอบแทนกรรมการและผู้บริหาร สำหรับงวด 3 เดือน และ 9 เดือน สิ้นสุดวันที่ 30 กันยายน 2559 และ 2558 มีดังนี้</t>
  </si>
  <si>
    <t xml:space="preserve">        28.1  ข้อมูลทางการเงินจำแนกตามส่วนงาน ในงบการเงินที่แสดงเงินลงทุนตามวิธีส่วนได้เสีย สำหรับงวด 9 เดือน สิ้นสุดวันที่ 30 กันยายน 2559 และ 2558  ดังนี้</t>
  </si>
  <si>
    <t xml:space="preserve">        28.2  ข้อมูลทางการเงินจำแนกตามส่วนงาน ในงบการเงินเฉพาะกิจการ สำหรับงวด 9 เดือน สิ้นสุดวันที่ 30 กันยายน 2559 และ 2558 ดังนี้</t>
  </si>
  <si>
    <t>ณ วันที่ 30 กันยายน 2559 บริษัทฯ มีสินทรัพย์ที่วัดมูลค่าด้วยมูลค่ายุติธรรมแยกแสดงตามลำดับชั้นของมูลค่ายุติธรรม ดังนี้</t>
  </si>
  <si>
    <t>เงินเบิกเกินบัญชีธนาคาร</t>
  </si>
  <si>
    <t>เงินกู้ยืมจากธนาคาร</t>
  </si>
  <si>
    <t xml:space="preserve">        สิ้นสุดวันที่ 30 กันยายน 2559 และ 2558 บริษัทฯ จ่ายเงินสมทบกองทุนสำรองเลี้ยงชีพ จำนวน 6.73 ล้านบาท และ 6.99 ล้านบาท</t>
  </si>
  <si>
    <t xml:space="preserve">                            จำนวน  6,104,600.00  บาท  และ  5,976,600.00 บาท  ตามลำดับ  และค้ำประกันการใช้น้ำดิบกับ บริษัท จัดการและ</t>
  </si>
  <si>
    <t xml:space="preserve">                            พัฒนาทรัพยากรน้ำภาคตะวันออก จำกัด (มหาชน) จำนวน 1,720,000.00 บาท และ 1,420,000.00 บาท ตามลำดับ</t>
  </si>
  <si>
    <t xml:space="preserve">          จำนวน 1,146.17 ล้านบาท   และ 1,157.79 ล้านบาท   และรับจากบริษัทอื่น  จำนวน 140.97 ล้านบาท  และ 148.40 ล้านบาท  รวมเป็นเงิน </t>
  </si>
  <si>
    <t xml:space="preserve">          1,287.14 ล้านบาท และ 1,306.19 ล้านบาท ตามลำดับ</t>
  </si>
  <si>
    <t xml:space="preserve">สำหรับงวด 9 เดือน สิ้นสุดวันที่ 30 กันยายน 2559 และ 2558 ต้นทุนค่าไฟฟ้าและไอน้ำ จำนวน 1,281.36 ล้านบาท และ 1,300.15 ล้านบาท </t>
  </si>
  <si>
    <t xml:space="preserve">          ตามลำดับ  เป็นต้นทุนที่จ่ายให้บริษัท สหโคเจน (ชลบุรี) จำกัด (มหาชน)  ซึ่งเป็นกิจการที่เกี่ยวข้องกัน  และได้ขายให้กิจการที่เกี่ยวข้องกัน</t>
  </si>
  <si>
    <t>งบการเงินระหว่างกาลนี้ได้รับการอนุมัติให้ออกงบการเงินโดยคณะกรรมการของบริษัทฯ เมื่อวันที่ 11 พฤศจิกายน 2559</t>
  </si>
  <si>
    <t xml:space="preserve"> (ปี 2558 จำนวน 11.72 ล้านบาท  และ 34.33 ล้านบาท ตามลำดับ)</t>
  </si>
  <si>
    <t xml:space="preserve">            ค่าเสื่อมราคา สำหรับงวด 3 เดือน และ 9 เดือน  สิ้นสุดวันที่ 30 กันยายน 2559  จำนวน 12.88 ล้านบาท  และ 36.12 ล้านบาท ตามลำดับ </t>
  </si>
  <si>
    <t xml:space="preserve">    ณ วันที่ 30 กันยายน 2559 และวันที่ 31 ธันวาคม 2558    บริษัทฯ มีวงเงินเบิกเกินบัญชีกับธนาคาร 8 แห่ง จำนวน 180 ล้านบาท </t>
  </si>
  <si>
    <t xml:space="preserve">    ณ วันที่ 30 กันยายน 2559 และวันที่ 31 ธันวาคม 2558    บริษัทฯ มีวงเงินกู้ยืมจากธนาคารและสถาบันการเงินในประเทศ 6 แห่ง </t>
  </si>
  <si>
    <t xml:space="preserve">         จำนวน 3,740 ล้านบาท และวงเงินกู้ยืมจากสถาบันการเงินต่างประเทศ 2 แห่ง จำนวน 700 ล้านบาท อัตราดอกเบี้ยร้อยละ MOR ลบด้วย</t>
  </si>
  <si>
    <r>
      <t xml:space="preserve">                                       ณ วันที่ 30 กันยายน 2559 มีผู้ใช้กระแสไฟฟ้า จำนวน 65 ราย โดยจำนวน 53</t>
    </r>
    <r>
      <rPr>
        <sz val="16"/>
        <color indexed="8"/>
        <rFont val="AngsanaUPC"/>
        <family val="1"/>
      </rPr>
      <t xml:space="preserve"> ร</t>
    </r>
    <r>
      <rPr>
        <sz val="16"/>
        <color indexed="8"/>
        <rFont val="AngsanaUPC"/>
        <family val="1"/>
      </rPr>
      <t>าย ให้ธนาคารพาณิชย์เป็นผู้ค้ำประกัน</t>
    </r>
  </si>
  <si>
    <t xml:space="preserve">                           การใช้กระแสไฟฟ้าต่อบริษัทฯ จำนวน 190,246,300.00 บาท จำนวน 7 ราย ได้ค้ำประกันด้วยเงินสด จำนวน 1,502,000.00 บาท </t>
  </si>
  <si>
    <t xml:space="preserve">                           จำนวน 1 ราย ค้ำประกันด้วยพันธบัตรธนาคารแห่งประเทศไทย จำนวน 6,220,000.00 บาท และส่วนที่เหลืออีก 4 ราย ค้ำประกัน </t>
  </si>
  <si>
    <t xml:space="preserve">                           โดยธนาคารพาณิชย์และเงินสด จำนวน 12,395,044.00 บาท</t>
  </si>
  <si>
    <t xml:space="preserve">                 โดยมีสัญญาก่อสร้าง จำนวน 7 สัญญา เป็นจำนวนคงเหลือตามสัญญา 12.37 ล้านบาท และ 24.51 ล้านบาท ตามลำดับ</t>
  </si>
  <si>
    <t xml:space="preserve">    ณ  วันที่  30  กันยายน 2559  และ  วันที่  31  ธันวาคม  2558   บริษัทฯ  มียอดวงเงินค้ำประกัน จำนวน 311.39 ล้านบาท และ </t>
  </si>
  <si>
    <t xml:space="preserve">        297.81 ล้านบาท ตามลำดับ โดยมียอดใช้ไป จำนวน 198.59 ล้านบาท  และ 142.74 ล้านบาท ตามลำดับ</t>
  </si>
  <si>
    <t xml:space="preserve">รายการซื้อ-ขายสินทรัพย์ถาวรกับบุคคลและกิจการที่เกี่ยวข้องกัน สำหรับงวด 3 เดือน และ 9 เดือน สิ้นสุดวันที่ 30 กันยายน 2559 และ 2558 </t>
  </si>
  <si>
    <t xml:space="preserve">   รายการขายยานพาหนะ</t>
  </si>
  <si>
    <t>30 กันยายน</t>
  </si>
  <si>
    <t xml:space="preserve">     ARUSU MYANMAR CO., LTD.</t>
  </si>
  <si>
    <t>ตกแต่งภายใน</t>
  </si>
  <si>
    <t>USD  100</t>
  </si>
  <si>
    <t xml:space="preserve">     บจ. ประชารัฐรักสามัคคี (ประเทศไทย)</t>
  </si>
  <si>
    <t xml:space="preserve">     - บริษัท เอส.ที.(ไทยแลนด์) จำกัด</t>
  </si>
  <si>
    <t xml:space="preserve">       อัตราส่วนเพิ่มคงที่ต่อปีตามสัญญา  โดยชำระดอกเบี้ยเป็นรายเดือน)</t>
  </si>
  <si>
    <t xml:space="preserve">ณ วันที่ 30 กันยายน 2559  บริษัทฯ บันทึกเงินลงทุนในบริษัทร่วม  19  แห่ง ตามวิธีส่วนได้เสียจากงบการเงินของผู้บริหารที่ยังไม่ผ่านการสอบทานโดยผู้สอบบัญชี โดยมียอดเงินลงทุนจำนวน 2,522.59 ล้านบาท คิดเป็นร้อยละ 10.22 ของยอดรวมสินทรัพย์ และมีส่วนแบ่งกำไรสำหรับงวด </t>
  </si>
  <si>
    <t xml:space="preserve">       3 เดือนและ 9 เดือนสิ้นสุดวันที่ 30 กันยายน 2559 จากเงินลงทุนดังกล่าวจำนวน 81.95 ล้านบาท และ 138.99 ล้านบาท ตามลำดับ  คิดเป็นร้อยละ 23.54 และ 9.97 ของกำไรสุทธิ  นอกจากนี้บริษัทร่วมทั้งหมด  จำนวน 21 แห่ง ที่เป็นกิจการไม่มีส่วนได้เสียสาธารณะ ไม่ได้จัดทำรายงานทางการเงิน</t>
  </si>
  <si>
    <t xml:space="preserve">          ณ วันที่ 30 กันยายน 2559 มูลค่ายุติธรรมของอสังหาริมทรัพย์เพื่อการลงทุน - ที่ดินอื่น ซึ่งประเมินโดยผู้ประเมินอิสระ มีมูลค่า 1,452.98 ล้านบาท </t>
  </si>
  <si>
    <r>
      <t xml:space="preserve">    </t>
    </r>
    <r>
      <rPr>
        <sz val="16"/>
        <color indexed="8"/>
        <rFont val="AngsanaUPC"/>
        <family val="1"/>
      </rPr>
      <t xml:space="preserve">        ณ วันที่ 30 กันยายน 2559 มูลค่ายุติธรรมของอสังหาริมทรัพย์เพื่อการลงทุน - ให้เช่า ซึ่งประเมินโดยผู้ประเมินอิสระ </t>
    </r>
    <r>
      <rPr>
        <sz val="16"/>
        <color indexed="8"/>
        <rFont val="AngsanaUPC"/>
        <family val="1"/>
      </rPr>
      <t xml:space="preserve">มีมูลค่า 4,224.63 ล้านบาท </t>
    </r>
  </si>
  <si>
    <t xml:space="preserve">     ค่าเสื่อมราคาสำหรับงวด 3 เดือน และ 9 เดือน สิ้นสุดวันที่ 30 กันยายน 2559  จำนวน 31.74 ล้านบาท และ 94.83 ล้านบาท ตามลำดับ (ปี 2558 จำนวน 31.64 ล้านบาท และ 92.85 ล้านบาท ตามลำดับ)</t>
  </si>
  <si>
    <t xml:space="preserve">     ค่าใช้จ่ายตัดจ่ายสำหรับงวด 3 เดือน และ 9 เดือน สิ้นสุดวันที่ 30 กันยายน 2559 จำนวน 386,322.49 บาท  และ 1,166,154.86 บาท</t>
  </si>
  <si>
    <t xml:space="preserve">        ( อัตราดอกเบี้ย   BIBOR  บวกด้วยอัตราส่วนเพิ่มคงที่ต่อปีตามสัญญา   โดยชำระดอกเบี้ยเป็นรายเดือน ) โดยใน</t>
  </si>
  <si>
    <t xml:space="preserve">       ไตรมาส 3  ปี 2559  บริษัทฯ ได้จ่ายคืนเงินต้น และดอกเบี้ยให้แก่ธนาคารพาณิชย์แห่งหนึ่งครบแล้วทั้งจำนวน</t>
  </si>
  <si>
    <t xml:space="preserve">       ภายในวงเงินไม่เกิน 15,000 ล้านบาท อายุหุ้นกู้และอัตราดอกเบี้ยขึ้นอยู่กับสภาวะตลาดในขณะที่ออกและเสนอขายหุ้นกู้</t>
  </si>
  <si>
    <t xml:space="preserve">       และปัจจัยอื่นๆที่เกี่ยวข้อง</t>
  </si>
  <si>
    <t>33. การอนุมัติงบการเงินระหว่างกาล</t>
  </si>
  <si>
    <t>ตามรายงานการประชุมคณะกรรมการบริษัท  ครั้งที่  7  ( ชุดที่ 23 )  เมื่อวันที่ 11 พฤศจิกายน 2559 อนุมัติให้จ่ายเงินปันผล</t>
  </si>
  <si>
    <t xml:space="preserve">     ระหว่างกาลสำหรับผลการดำเนินงานสำหรับงวด 6 เดือนแรกของปี 2559  ตั้งแต่วันที่ 1 มกราคม 2559 ถึงวันที่ 30 มิถุนายน 2559 </t>
  </si>
  <si>
    <t xml:space="preserve">     ในอัตรา 0.10 บาทต่อหุ้น จำนวน 494,034,300 หุ้น จำนวนเงินรวม 49,403,430 บาท  กำหนดจ่ายในวันที่ 9 ธันวาคม 2559  </t>
  </si>
  <si>
    <t>32. เหตุการณ์ภายหลังรอบระยะเวลารายงาน</t>
  </si>
  <si>
    <t>31. หุ้นกู้</t>
  </si>
  <si>
    <t>เมื่อวันที่   20 กันยายน 2559   ที่ประชุมวิสามัญผู้ถือหุ้นครั้งที่  1/2559   ได้มีมติอนุมัติการออกและเสนอขายหุ้นกู้</t>
  </si>
  <si>
    <t>บริหารจัดการ</t>
  </si>
  <si>
    <t xml:space="preserve">ลงทุน </t>
  </si>
  <si>
    <t xml:space="preserve">     บวก    กำไร(ขาดทุน)ที่ยังไม่เกิดขึ้นจากการปรับมูลค่ายุติธรรม</t>
  </si>
  <si>
    <t xml:space="preserve">     บมจ. นครหลวงแฟคตอริ่ง </t>
  </si>
  <si>
    <t xml:space="preserve">     บมจ. ศูนย์การแพทย์ไทย</t>
  </si>
  <si>
    <t>มีรายละเอียดดังนี้</t>
  </si>
  <si>
    <t xml:space="preserve">     บมจ. ไทยโทเรเท็กซ์ ไทล์มิลส์</t>
  </si>
  <si>
    <t xml:space="preserve">    ต้นทุนค่าเช่า</t>
  </si>
  <si>
    <t xml:space="preserve">    ต้นทุนค่าลิขสิทธิ์</t>
  </si>
  <si>
    <t>รองเท้าหนัง</t>
  </si>
  <si>
    <t>ชุดชั้นในชาย</t>
  </si>
  <si>
    <t>กรอบหน้าต่าง</t>
  </si>
  <si>
    <t>เช่าซื้อทรัพย์สิน</t>
  </si>
  <si>
    <t>กึ่งสำเร็จรูป</t>
  </si>
  <si>
    <t>นม</t>
  </si>
  <si>
    <t>ซอส</t>
  </si>
  <si>
    <t>ชิ้นส่วนรถยนต์</t>
  </si>
  <si>
    <t>ที่ทำจากยาง</t>
  </si>
  <si>
    <t>ประเภทบอล</t>
  </si>
  <si>
    <t>สินค้าอุปโภค</t>
  </si>
  <si>
    <t>บริการ</t>
  </si>
  <si>
    <t>พลาสติก</t>
  </si>
  <si>
    <t>ผลิตและจำหน่าย</t>
  </si>
  <si>
    <t>กาแฟกระป๋อง</t>
  </si>
  <si>
    <t>ซ่อมและบำรุง</t>
  </si>
  <si>
    <t>รักษาเครื่องบิน</t>
  </si>
  <si>
    <t>เส้นหมี่ขาว</t>
  </si>
  <si>
    <t>นายหน้า</t>
  </si>
  <si>
    <t>ธุรกิจสวนอุตสาหกรรม</t>
  </si>
  <si>
    <t>F</t>
  </si>
  <si>
    <t>F   ผู้ถือหุ้นหรือกรรมการเป็นญาติสนิทกรรมการ</t>
  </si>
  <si>
    <t>ผู้ถือหุ้นหรือกรรมการเป็นญาติสนิทกรรมการ</t>
  </si>
  <si>
    <t>A, B, E, F</t>
  </si>
  <si>
    <t>A, E, F</t>
  </si>
  <si>
    <t>A, F</t>
  </si>
  <si>
    <t>A , E, F</t>
  </si>
  <si>
    <t>A, B, F</t>
  </si>
  <si>
    <t>A, B, C, E, F</t>
  </si>
  <si>
    <t>สินค้า</t>
  </si>
  <si>
    <t>อุตสาหกรรม</t>
  </si>
  <si>
    <t>โรงเรียน</t>
  </si>
  <si>
    <t>ขนส่งทางอากาศ</t>
  </si>
  <si>
    <t>โรงเรียนอบรม</t>
  </si>
  <si>
    <t>ภาษา</t>
  </si>
  <si>
    <t>เทรดดิ้ง</t>
  </si>
  <si>
    <t>จำหน่ายสินค้า</t>
  </si>
  <si>
    <t>จำหน่ายเสื้อผ้า</t>
  </si>
  <si>
    <t>วิจัยและ</t>
  </si>
  <si>
    <t>เส้นใย</t>
  </si>
  <si>
    <t>SPANDEX</t>
  </si>
  <si>
    <t xml:space="preserve">     รวมเงินลงทุนทั่วไป - บริษัทอื่น</t>
  </si>
  <si>
    <t xml:space="preserve">               รวมเงินลงทุน  -  บริษัทอื่น</t>
  </si>
  <si>
    <t xml:space="preserve"> บริษัทอื่น</t>
  </si>
  <si>
    <t xml:space="preserve">                     B  บริษัทที่มีกรรมการร่วมกัน</t>
  </si>
  <si>
    <t xml:space="preserve">     บมจ. สหโคเจน (ชลบุรี) </t>
  </si>
  <si>
    <t>หมายเหตุประกอบงบการเงิน</t>
  </si>
  <si>
    <t>สาขาที่  1          เลขที่  999  หมู่  11  ถนนสุขาภิบาล 8   ตำบลหนองขาม  อำเภอศรีราชา  จังหวัดชลบุรี</t>
  </si>
  <si>
    <t>สาขาที่  3          เลขที่  189  หมู่ 15  ถนนเลี่ยงเมืองลำพูน - ป่าซาง   อำเภอเมืองลำพูน  จังหวัดลำพูน</t>
  </si>
  <si>
    <t xml:space="preserve"> - 2 -</t>
  </si>
  <si>
    <t>ค่าใช้จ่ายพัฒนาที่ดิน</t>
  </si>
  <si>
    <t>ค่าใช้จ่ายโรงกรองน้ำ</t>
  </si>
  <si>
    <t>ค่าใช้จ่ายวิเคราะห์น้ำ</t>
  </si>
  <si>
    <t>รวม</t>
  </si>
  <si>
    <t xml:space="preserve">                 -</t>
  </si>
  <si>
    <t>(หน่วย : บาท)</t>
  </si>
  <si>
    <t>ยังไม่ถึงกำหนดชำระ</t>
  </si>
  <si>
    <t>ตั้งแต่ 1 เดือน ถึง 3 เดือน</t>
  </si>
  <si>
    <t>มากกว่า 3 เดือน ถึง 6 เดือน</t>
  </si>
  <si>
    <t>มากกว่า 6 เดือน ถึง 12 เดือน</t>
  </si>
  <si>
    <t>ลักษณะ</t>
  </si>
  <si>
    <t>ความสัมพันธ์</t>
  </si>
  <si>
    <t xml:space="preserve">     บริษัทร่วม</t>
  </si>
  <si>
    <t>ลำดับ</t>
  </si>
  <si>
    <t>ทุนชำระแล้ว</t>
  </si>
  <si>
    <t>วิธีราคาทุน</t>
  </si>
  <si>
    <t>เงินปันผล</t>
  </si>
  <si>
    <t>(พันบาท)</t>
  </si>
  <si>
    <t>(บาท)</t>
  </si>
  <si>
    <t>เสื้อผ้า</t>
  </si>
  <si>
    <t>A, E</t>
  </si>
  <si>
    <t>ชุดชั้นใน</t>
  </si>
  <si>
    <t>A</t>
  </si>
  <si>
    <t>ลงทุน</t>
  </si>
  <si>
    <t>ผงซักฟอก</t>
  </si>
  <si>
    <t>A, B, E</t>
  </si>
  <si>
    <t>สาขาที่  5          เลขที่  269  หมู่ 15  ตำบลแม่กาษา  อำเภอแม่สอด  จังหวัดตาก</t>
  </si>
  <si>
    <t>กระแสไฟฟ้า</t>
  </si>
  <si>
    <t>อุปกรณ์</t>
  </si>
  <si>
    <t>สาขาที่  2          เลขที่   1  หมู่  5   ถนนสุวรรณศร  ตำบลนนทรี  อำเภอกบินทร์บุรี  จังหวัดปราจีนบุรี</t>
  </si>
  <si>
    <t xml:space="preserve">         รวม</t>
  </si>
  <si>
    <t>ประเภท</t>
  </si>
  <si>
    <t>ที่ดิน</t>
  </si>
  <si>
    <t>ค่าพัฒนา</t>
  </si>
  <si>
    <t xml:space="preserve">           รวม</t>
  </si>
  <si>
    <t>ยานพาหนะ</t>
  </si>
  <si>
    <t>เครื่องใช้สำนักงาน</t>
  </si>
  <si>
    <t>ทรัพย์สินระหว่าง</t>
  </si>
  <si>
    <t>และอื่นๆ</t>
  </si>
  <si>
    <t>ก่อสร้าง</t>
  </si>
  <si>
    <t xml:space="preserve">      ราคาทุน</t>
  </si>
  <si>
    <t xml:space="preserve">               ซื้อ </t>
  </si>
  <si>
    <t xml:space="preserve">               จำหน่าย  หรือ  ตัดจ่าย</t>
  </si>
  <si>
    <t xml:space="preserve">     ค่าเสื่อมราคาสะสม</t>
  </si>
  <si>
    <t xml:space="preserve">                ค่าเสื่อมราคา</t>
  </si>
  <si>
    <t xml:space="preserve">                จำหน่าย</t>
  </si>
  <si>
    <t xml:space="preserve">     ค่าเผื่อการด้อยค่า</t>
  </si>
  <si>
    <t xml:space="preserve">                เพิ่ม</t>
  </si>
  <si>
    <t xml:space="preserve">      ราคาตามบัญชี</t>
  </si>
  <si>
    <t xml:space="preserve">     - บริษัท สหชลผลพืช จำกัด</t>
  </si>
  <si>
    <t xml:space="preserve">     - บริษัท พิทักษ์กิจ จำกัด</t>
  </si>
  <si>
    <t xml:space="preserve">     - บริษัท ไหมทอง จำกัด</t>
  </si>
  <si>
    <t>รวมวงเงินค้ำประกันทั้งสิ้น</t>
  </si>
  <si>
    <t>(หน่วย : พันบาท)</t>
  </si>
  <si>
    <t>ธุรกิจเช่าและบริการ</t>
  </si>
  <si>
    <t xml:space="preserve">       </t>
  </si>
  <si>
    <t xml:space="preserve">       สินทรัพย์ / หนี้สิน</t>
  </si>
  <si>
    <t>ค่าค้ำประกันรับ</t>
  </si>
  <si>
    <t>ค่าไฟฟ้า และ ไอน้ำรับ</t>
  </si>
  <si>
    <t>ค่าลิขสิทธิ์รับ</t>
  </si>
  <si>
    <t>ค่าปรึกษารับ</t>
  </si>
  <si>
    <t>ค่าเช่ารับ</t>
  </si>
  <si>
    <t>ค่าน้ำรับ</t>
  </si>
  <si>
    <t>รายได้อื่น</t>
  </si>
  <si>
    <t>เงินปันผลรับ</t>
  </si>
  <si>
    <t>ค่ารักษาความปลอดภัย</t>
  </si>
  <si>
    <t>ค่าบำบัดน้ำเสียจ่าย</t>
  </si>
  <si>
    <t>D  บริษัทให้กู้ยืมเงิน</t>
  </si>
  <si>
    <t xml:space="preserve">                     C  บริษัทค้ำประกัน</t>
  </si>
  <si>
    <t>E  บริษัทมีรายการซื้อขายระหว่างกัน</t>
  </si>
  <si>
    <t>A, B</t>
  </si>
  <si>
    <t>ชื่อกิจการ</t>
  </si>
  <si>
    <t>สัดส่วนเงินลงทุน</t>
  </si>
  <si>
    <t>ที่</t>
  </si>
  <si>
    <t>กิจการ</t>
  </si>
  <si>
    <t>(ร้อยละ)</t>
  </si>
  <si>
    <t xml:space="preserve">     บจ. บางกอกแอธเลติก</t>
  </si>
  <si>
    <t xml:space="preserve">     บจ. ศรีราชาขนส่ง</t>
  </si>
  <si>
    <t xml:space="preserve">     บจ. ไทยทาเคดะเลซ</t>
  </si>
  <si>
    <t xml:space="preserve">     บจ. เจนเนอร์รัลกลาส</t>
  </si>
  <si>
    <t xml:space="preserve">     บจ. โทเทิลเวย์ อิมเมจ</t>
  </si>
  <si>
    <t xml:space="preserve">     บจ. ไทยมอนสเตอร์</t>
  </si>
  <si>
    <t xml:space="preserve">     บจ. ภัทยาอุตสาหกิจ</t>
  </si>
  <si>
    <t xml:space="preserve">     บจ. ไทยชิกิโบ</t>
  </si>
  <si>
    <t xml:space="preserve">     บจ. จาโนเม่ (ประเทศไทย)</t>
  </si>
  <si>
    <t xml:space="preserve">     บจ. ไทยสปอร์ตการ์เม้นท์</t>
  </si>
  <si>
    <t xml:space="preserve">     บจ. ราชาอูชิโน</t>
  </si>
  <si>
    <t xml:space="preserve">     บจ. ไทยสเตเฟล็กช์</t>
  </si>
  <si>
    <t xml:space="preserve">     บจ. ไทยอาราอิ</t>
  </si>
  <si>
    <t xml:space="preserve">     บจ. แวลูแอ๊ดเด็ดเท็กซ์ไทล์</t>
  </si>
  <si>
    <t xml:space="preserve">     บจ. ไทย คิวบิค เทคโนโลยี</t>
  </si>
  <si>
    <t xml:space="preserve">     บจ. ไทยลอตเต้</t>
  </si>
  <si>
    <t xml:space="preserve">     บจ. แอดวานซ์ไมโครเทค</t>
  </si>
  <si>
    <t xml:space="preserve">     บจ. ไทยคามาย่า</t>
  </si>
  <si>
    <t xml:space="preserve">     บจ. เทรชเชอร์ฮิลล์</t>
  </si>
  <si>
    <t xml:space="preserve">     บจ. ฮัวถอ(ประเทศไทย)</t>
  </si>
  <si>
    <t xml:space="preserve">     บจ. มอร์แกน เดอทัว </t>
  </si>
  <si>
    <t xml:space="preserve">     บจ. วิจัยและพัฒนาสห</t>
  </si>
  <si>
    <t xml:space="preserve">     บจ. ไทยอาซาฮี คาเซอิ </t>
  </si>
  <si>
    <t xml:space="preserve">     บจ. ชิเซโด้โปรเฟสชั่นแนล</t>
  </si>
  <si>
    <t xml:space="preserve">     บจ. ไทยบุนกะแฟชั่น</t>
  </si>
  <si>
    <t xml:space="preserve">     บจ.ซันร้อยแปด</t>
  </si>
  <si>
    <t xml:space="preserve">     บจ.เอราวัณสิ่งทอ</t>
  </si>
  <si>
    <t xml:space="preserve">     บจ. สหอุบลนคร</t>
  </si>
  <si>
    <t xml:space="preserve">     บจ. โตโยเท็กซ์ไทล์ไทย</t>
  </si>
  <si>
    <t xml:space="preserve">     บจ. แพนแลนด์</t>
  </si>
  <si>
    <t xml:space="preserve">     บจ. อีสเทิร์นรับเบอร์ </t>
  </si>
  <si>
    <t xml:space="preserve">     บจ. เค.ที.วาย อินดัสตรี</t>
  </si>
  <si>
    <t xml:space="preserve">     บจ. สหรัตนนคร</t>
  </si>
  <si>
    <t xml:space="preserve">     บจ. ไทยกุลแซ่</t>
  </si>
  <si>
    <t xml:space="preserve">     บจ. เค.คอมเมอร์เชียล </t>
  </si>
  <si>
    <t xml:space="preserve">     บจ. ยูนิลิส  </t>
  </si>
  <si>
    <t xml:space="preserve">     บจ. ไทยทาคายา</t>
  </si>
  <si>
    <t xml:space="preserve">     บจ. แดรี่ไทย</t>
  </si>
  <si>
    <t xml:space="preserve">     บจ. ไทยแน็กซิส</t>
  </si>
  <si>
    <t xml:space="preserve">     บจ. ร่วมประโยชน์</t>
  </si>
  <si>
    <t xml:space="preserve">     บจ. มอลเทน (ไทยแลนด์)</t>
  </si>
  <si>
    <t xml:space="preserve">     บจ. สัมพันธมิตร</t>
  </si>
  <si>
    <t xml:space="preserve">     บจ. เอช แอนด์ บี </t>
  </si>
  <si>
    <t xml:space="preserve">     บจ. วีน อินเตอร์เนชั่นแนล </t>
  </si>
  <si>
    <t xml:space="preserve">     บจ. สหเซวา</t>
  </si>
  <si>
    <t xml:space="preserve">     บจ. ยู.ซี.ซี.อูเอะชิม่าคอฟฟี่ </t>
  </si>
  <si>
    <t xml:space="preserve">     บจ. ไทยฟลายอิ้ง </t>
  </si>
  <si>
    <t xml:space="preserve">     บจ. เคนมินฟูดส์ </t>
  </si>
  <si>
    <t xml:space="preserve">     บจ. เอ็ม บี ที เอส โบรกกิ้ง </t>
  </si>
  <si>
    <t xml:space="preserve">     บจ. ราชสีมา ชอปปิ้ง </t>
  </si>
  <si>
    <t xml:space="preserve">     บจ. เดอะมอลล์ราชสีมา</t>
  </si>
  <si>
    <t xml:space="preserve">     บจ. ศรีราชาเอวิเอชั่น</t>
  </si>
  <si>
    <t xml:space="preserve">     บจ. วาเซดะ  เอ็ดดูเคชั่น </t>
  </si>
  <si>
    <t xml:space="preserve">     บจ. ไทเกอร์ ดีสทริบิวชั่น </t>
  </si>
  <si>
    <t xml:space="preserve">     บจ. เอ็มซีทีโฮลดิ้ง</t>
  </si>
  <si>
    <t xml:space="preserve">     บจ. เพนส์ มาร์เก็ตติ้ง </t>
  </si>
  <si>
    <t xml:space="preserve">     บจ. ไทยโคบาชิ</t>
  </si>
  <si>
    <t xml:space="preserve">     บจ. ฟูจิกซ์  อินเตอร์เนชั่นแนล</t>
  </si>
  <si>
    <t xml:space="preserve">     บจ. ไทยโทมาโด</t>
  </si>
  <si>
    <t xml:space="preserve">     บจ. สยามออโต้แบคส์</t>
  </si>
  <si>
    <t xml:space="preserve">     บจ. บุญรวี  </t>
  </si>
  <si>
    <t xml:space="preserve">     บจ. อาซาฮี คาเซอิ </t>
  </si>
  <si>
    <t xml:space="preserve">     บจ. ซูรูฮะ (ประเทศไทย)</t>
  </si>
  <si>
    <t xml:space="preserve">     บจ. สห ลอว์สัน</t>
  </si>
  <si>
    <t>บจ.</t>
  </si>
  <si>
    <t xml:space="preserve">     บจ. สหเซเรน</t>
  </si>
  <si>
    <t xml:space="preserve">     บจ. ฮิไรเซมิสึ </t>
  </si>
  <si>
    <t xml:space="preserve">     บจ. สยามทรี</t>
  </si>
  <si>
    <t xml:space="preserve">     บจ. นูบูน</t>
  </si>
  <si>
    <t xml:space="preserve">     บจ. บางกอกคลับ</t>
  </si>
  <si>
    <t xml:space="preserve">     บจ. ไทยโอซูก้า </t>
  </si>
  <si>
    <t xml:space="preserve">     บจ. โนเบิลเพลซ</t>
  </si>
  <si>
    <t xml:space="preserve">     บจ. ผลิตภัณฑ์</t>
  </si>
  <si>
    <t xml:space="preserve">     บจ. อมตะซิตี้</t>
  </si>
  <si>
    <t xml:space="preserve">     บจ. อิมพีเรียลเทคโนโลยี </t>
  </si>
  <si>
    <t xml:space="preserve">     บจ. ขอนแก่นวิเทศศึกษา</t>
  </si>
  <si>
    <t xml:space="preserve">     บจ. สยาม ไอ -โลจิสติคส์</t>
  </si>
  <si>
    <t xml:space="preserve">     บจ. ไดโซ  ซังเกียว </t>
  </si>
  <si>
    <t xml:space="preserve">     บจ. สยาม ดีซีเอ็ม</t>
  </si>
  <si>
    <t xml:space="preserve">     บจ. เจ แอนด์ พี (ประเทศไทย)</t>
  </si>
  <si>
    <t>ห้างสรรพสินค้า</t>
  </si>
  <si>
    <t xml:space="preserve">     บจ. บีเอ็นซี แม่สอด</t>
  </si>
  <si>
    <t>ผลิตถุงเท้า</t>
  </si>
  <si>
    <t xml:space="preserve">     บจ. สหนำเท็กซ์ไทล์</t>
  </si>
  <si>
    <t>สิ่งทอ</t>
  </si>
  <si>
    <t xml:space="preserve">     THAI PRESIDENT FOODS</t>
  </si>
  <si>
    <t>ผลิตบะหมี่</t>
  </si>
  <si>
    <t xml:space="preserve">           (Hungary) Kft.</t>
  </si>
  <si>
    <t>HUF  2,350,000</t>
  </si>
  <si>
    <t>อินเตอร์เนชั่นแนล แลบบอราทอรีส์</t>
  </si>
  <si>
    <t>4.  เงินสดและรายการเทียบเท่าเงินสด</t>
  </si>
  <si>
    <t>5.  ลูกหนี้การค้าและลูกหนี้อื่น - กิจการที่เกี่ยวข้องกัน</t>
  </si>
  <si>
    <t>6.  ลูกหนี้การค้าและลูกหนี้อื่น - อื่นๆ</t>
  </si>
  <si>
    <t xml:space="preserve">     บจ. บีเอ็นซี เรียลเอสเตท</t>
  </si>
  <si>
    <t xml:space="preserve">     AMIS DU MONDE SARL</t>
  </si>
  <si>
    <t xml:space="preserve">    ค่าใช้จ่ายเกี่ยวกับอาคารสถานที่  </t>
  </si>
  <si>
    <t>และอุปกรณ์</t>
  </si>
  <si>
    <t xml:space="preserve">    ต้นทุนบริการปัจจุบัน</t>
  </si>
  <si>
    <t xml:space="preserve">    ต้นทุนดอกเบี้ย</t>
  </si>
  <si>
    <t xml:space="preserve">    รวม</t>
  </si>
  <si>
    <t xml:space="preserve">    ค่าตอบแทนผู้บริหาร</t>
  </si>
  <si>
    <t xml:space="preserve">    ค่าตอบแทนกรรมการ</t>
  </si>
  <si>
    <t xml:space="preserve">    ผลประโยชน์ระยะสั้น</t>
  </si>
  <si>
    <t xml:space="preserve">    ผลประโยชน์ระยะยาว</t>
  </si>
  <si>
    <t xml:space="preserve">                           คู่สัญญาต้องปฏิบัติตามเงื่อนไขของสัญญาตามอัตราที่ตกลงต่อยอดขาย </t>
  </si>
  <si>
    <t xml:space="preserve">     บมจ. ซิงเกอร์ประเทศไทย</t>
  </si>
  <si>
    <t xml:space="preserve">     บจ. โมบาย โลจิสติกส์</t>
  </si>
  <si>
    <t>ระดับ 2</t>
  </si>
  <si>
    <t>ระดับ 3</t>
  </si>
  <si>
    <t>(หน่วย: บาท)</t>
  </si>
  <si>
    <t>ระดับ 1</t>
  </si>
  <si>
    <t xml:space="preserve">       สินทรัพย์ที่วัดมูลค่าด้วยมูลค่ายุติธรรม</t>
  </si>
  <si>
    <t xml:space="preserve">             เงินลงทุนในหลักทรัพย์เผื่อขาย :</t>
  </si>
  <si>
    <t>เงินลงทุนในกิจการที่เกี่ยวข้องกัน</t>
  </si>
  <si>
    <t>เงินลงทุนระยะยาวอื่น</t>
  </si>
  <si>
    <r>
      <t xml:space="preserve">       </t>
    </r>
    <r>
      <rPr>
        <u val="single"/>
        <sz val="16"/>
        <rFont val="AngsanaUPC"/>
        <family val="1"/>
      </rPr>
      <t>ลำดับชั้นของมูลค่ายุติธรรม</t>
    </r>
  </si>
  <si>
    <t>ในการนำเทคนิคการวัดมูลค่ายุติธรรมข้างต้นมาใช้ กิจการต้องใช้ข้อมูลที่สามารถสังเกตได้ที่เกี่ยวข้องกับสินทรัพย์</t>
  </si>
  <si>
    <t xml:space="preserve">       หรือหนี้สินที่จะวัดมูลค่ายุติธรรมให้มากที่สุด โดยให้คำนิยามของลำดับชั้นของมูลค่ายุติธรรมที่แตกต่างกัน ดังนี้</t>
  </si>
  <si>
    <t xml:space="preserve">ข้อมูลระดับ 1 </t>
  </si>
  <si>
    <t>เป็นราคาเสนอซื้อขาย (ไม่ต้องปรับปรุง) ในตลาดที่มีสภาพคล่องสำหรับสินทรัพย์หรือหนิ้สิน</t>
  </si>
  <si>
    <t>อย่างเดียวกัน และกิจการสามารถเข้าถึงตลาดนั้น ณ วันที่วัดมูลค่าได้</t>
  </si>
  <si>
    <t>ข้อมูลระดับ 2</t>
  </si>
  <si>
    <t>เป็นข้อมูลอื่นที่สังเกตได้ไม่ว่าโดยทางตรงหรือโดยทางอ้อมสำหรับสินทรัพย์นั้นหรือหนี้สินนั้น</t>
  </si>
  <si>
    <t>นอกเหนือจากราคาเสนอซื้อขายซึ่งรวมอยู่ในข้อมูลระดับ 1</t>
  </si>
  <si>
    <t>ข้อมูลระดับ 3</t>
  </si>
  <si>
    <t>เป็นข้อมูลที่ไม่สามารถสังเกตได้สำหรับสินทรัพย์หรือหนี้สินนั้น</t>
  </si>
  <si>
    <t xml:space="preserve">     - บริษัท สห โตคิว คอร์ปอเรชั่น จำกัด</t>
  </si>
  <si>
    <t>- 21 -</t>
  </si>
  <si>
    <t>โลจิสติกส์</t>
  </si>
  <si>
    <t xml:space="preserve">        ณ วันที่ 30 พฤษภาคม 2533 และมอบหมายให้ผู้จัดการรับอนุญาตเป็นผู้จัดการกองทุนนี้ โดยหักจากเงินเดือนพนักงานส่วนหนึ่ง </t>
  </si>
  <si>
    <t xml:space="preserve"> 31 ธันวาคม 2558</t>
  </si>
  <si>
    <t xml:space="preserve">          </t>
  </si>
  <si>
    <t>31 ธันวาคม 2558</t>
  </si>
  <si>
    <t>ณ วันที่ 31 ธันวาคม 2558</t>
  </si>
  <si>
    <t xml:space="preserve">          ณ วันที่  31  ธันวาคม  2558</t>
  </si>
  <si>
    <t xml:space="preserve">          ณ วันที่  31 ธันวาคม  2558</t>
  </si>
  <si>
    <t xml:space="preserve">     ณ วันที่ 31 ธันวาคม 2558</t>
  </si>
  <si>
    <t>TAKA 730,000</t>
  </si>
  <si>
    <t>หัก  ค่าเผื่อหนี้สงสัยจะสูญ</t>
  </si>
  <si>
    <t xml:space="preserve">                ค่าเสื่อมราคาและค่าตัดจำหน่าย</t>
  </si>
  <si>
    <t xml:space="preserve">        ต้นทุนทางการเงิน</t>
  </si>
  <si>
    <t xml:space="preserve">    การเปลี่ยนแปลงในมูลค่าปัจจุบันของภาระผูกพันผลประโยชน์พนักงาน</t>
  </si>
  <si>
    <t>อัตรามรณะ</t>
  </si>
  <si>
    <t xml:space="preserve">     ** ตารางมรณะไทยปี  2551</t>
  </si>
  <si>
    <t xml:space="preserve">     PT. TRINITY LUXTRO APPAREL</t>
  </si>
  <si>
    <t>อสังหาริมทรัพย์</t>
  </si>
  <si>
    <t>จำหน่ายเสื้อผ้าสำเร็จรูป</t>
  </si>
  <si>
    <t>ในต่างประเทศ</t>
  </si>
  <si>
    <t xml:space="preserve">       รายได้</t>
  </si>
  <si>
    <t>- 17 -</t>
  </si>
  <si>
    <t xml:space="preserve"> - 3 -</t>
  </si>
  <si>
    <t>3.  สรุปนโยบายบัญชีที่สำคัญ</t>
  </si>
  <si>
    <t xml:space="preserve">        ด้านการดำเนินงานของบริษัทฯอย่างสม่ำเสมอ </t>
  </si>
  <si>
    <t xml:space="preserve">        การดำเนินงานของแต่ละส่วนงานที่รายงานของบริษัทฯโดยสรุปมีดังนี้</t>
  </si>
  <si>
    <t xml:space="preserve">       ในการให้ผลประโยชน์เมื่อเกษียณอายุ และผลประโยชน์ระยะยาวอื่นแก่พนักงานตามสิทธิและอายุงาน</t>
  </si>
  <si>
    <t>KHR 2,000,000</t>
  </si>
  <si>
    <t>สห โตคิว คอร์ปอเรชั่น</t>
  </si>
  <si>
    <t>บริการบ้านพัก</t>
  </si>
  <si>
    <t>2558</t>
  </si>
  <si>
    <t xml:space="preserve">     PT. DYNIC TEXTILE PRESTIGE </t>
  </si>
  <si>
    <t>แอร์แบค</t>
  </si>
  <si>
    <t>A, C</t>
  </si>
  <si>
    <t xml:space="preserve">     บจ. เคพี ซอฟท์</t>
  </si>
  <si>
    <t xml:space="preserve">     บจ. นิปปอน เต ซาโต</t>
  </si>
  <si>
    <t>ร้านอาหาร</t>
  </si>
  <si>
    <t xml:space="preserve">     TIGER MK LOGISTICS (MYANMAR)</t>
  </si>
  <si>
    <t>USD 1,200</t>
  </si>
  <si>
    <t>EUR 1,200</t>
  </si>
  <si>
    <t>USD 5,000</t>
  </si>
  <si>
    <t>USD  300</t>
  </si>
  <si>
    <t>หัก ค่าเผื่อหนี้สงสัยจะสูญ</t>
  </si>
  <si>
    <t xml:space="preserve">     - P.T.DYNIC TEXTILE PRESTIGE CO.,LTD</t>
  </si>
  <si>
    <t>- 18 -</t>
  </si>
  <si>
    <t>สาขาที่  6          เลขที่  1  หมู่ 6  ตำบลสุรศักดิ์  อำเภอศรีราชา  จังหวัดชลบุรี</t>
  </si>
  <si>
    <t>เลขที่ 530 ซอยสาธุประดิษฐ์ 58  แขวงบางโพงพาง เขตยานนาวา กรุงเทพมหานคร มีสาขา 6 สาขาดังนี้</t>
  </si>
  <si>
    <t>CANCHANA INTERNATIONAL CO.,LTD</t>
  </si>
  <si>
    <t>กรีน ไลฟ์ แมนเนจเมนท์</t>
  </si>
  <si>
    <t>บริการห้องพัก</t>
  </si>
  <si>
    <t xml:space="preserve">     บมจ. ไทยซัมซุง ประกันชีวิต</t>
  </si>
  <si>
    <t xml:space="preserve">     บจ. ทรานสคอสมอส (ไทยแลนด์)</t>
  </si>
  <si>
    <t>ให้คำปรึกษา</t>
  </si>
  <si>
    <t>ปั่นด้าย</t>
  </si>
  <si>
    <t>สิ่งทอและอุปกรณ์</t>
  </si>
  <si>
    <t>สายยางยืด</t>
  </si>
  <si>
    <t>สื่อสิ่งพิมพ์</t>
  </si>
  <si>
    <t>ทอผ้า KNIT</t>
  </si>
  <si>
    <t>พื้นรองเท้ายาง</t>
  </si>
  <si>
    <t>ผ้าหุ้มเบาะรถยนต์</t>
  </si>
  <si>
    <t>ฉีดพลาสติก</t>
  </si>
  <si>
    <t>ท่อนไม้</t>
  </si>
  <si>
    <t>ยูคาลิปตัส</t>
  </si>
  <si>
    <t>ลิสซิ่ง</t>
  </si>
  <si>
    <t>อาหารแช่แข็ง</t>
  </si>
  <si>
    <t>โรงพยาบาล</t>
  </si>
  <si>
    <t>นันทนาการ</t>
  </si>
  <si>
    <t>สมุนไพร</t>
  </si>
  <si>
    <t>E-COMMERCE</t>
  </si>
  <si>
    <t xml:space="preserve">     LION CORPORATION (JAPAN)</t>
  </si>
  <si>
    <t xml:space="preserve">      KALLOL THAI </t>
  </si>
  <si>
    <t xml:space="preserve">     KYOSHUN</t>
  </si>
  <si>
    <t xml:space="preserve">     บมจ. เอส แอนด์ เจ </t>
  </si>
  <si>
    <t xml:space="preserve">เครื่องสำอาง </t>
  </si>
  <si>
    <t xml:space="preserve">     บมจ. โอ ซี ซี</t>
  </si>
  <si>
    <t>อุปโภค</t>
  </si>
  <si>
    <t>ถุงเท้า</t>
  </si>
  <si>
    <t xml:space="preserve">     บมจ. บางกอกรับเบอร์</t>
  </si>
  <si>
    <t>รองเท้ากีฬา</t>
  </si>
  <si>
    <t xml:space="preserve">     บมจ. บูติคนิวซิตี้</t>
  </si>
  <si>
    <t>สำเร็จรูปสตรี</t>
  </si>
  <si>
    <t xml:space="preserve">     บมจ. แพนเอเซียฟุตแวร์</t>
  </si>
  <si>
    <t xml:space="preserve">            บวก    กำไรที่ยังไม่เกิดขึ้นจากการปรับมูลค่ายุติธรรม</t>
  </si>
  <si>
    <t>ชุดกีฬา</t>
  </si>
  <si>
    <t>ขนส่ง</t>
  </si>
  <si>
    <t>ผลิตผ้าลูกไม้</t>
  </si>
  <si>
    <t>ผลิตขวดแก้ว</t>
  </si>
  <si>
    <t>เครื่องหนัง</t>
  </si>
  <si>
    <t>ตัวแทนขาย</t>
  </si>
  <si>
    <t>ขายตรง</t>
  </si>
  <si>
    <t>เครื่องใช้ไฟฟ้า</t>
  </si>
  <si>
    <t>ปั่นด้ายฝ้าย</t>
  </si>
  <si>
    <t>ระบบรักษา</t>
  </si>
  <si>
    <t>ความปลอดภัย</t>
  </si>
  <si>
    <t xml:space="preserve">          (ประเทศไทย)</t>
  </si>
  <si>
    <t>จักรเย็บผ้า</t>
  </si>
  <si>
    <t xml:space="preserve">          (ไทยแลนด์)</t>
  </si>
  <si>
    <t>สำเร็จรูป</t>
  </si>
  <si>
    <t>ผ้าขนหนู</t>
  </si>
  <si>
    <t>เบเกอรี่</t>
  </si>
  <si>
    <t>อะไหล่รถ</t>
  </si>
  <si>
    <t>จักรยานยนต์</t>
  </si>
  <si>
    <t>ฟอกย้อม</t>
  </si>
  <si>
    <t>ปักเสื้อ</t>
  </si>
  <si>
    <t>Cubic</t>
  </si>
  <si>
    <t>Printing</t>
  </si>
  <si>
    <t>หมากฝรั่ง</t>
  </si>
  <si>
    <t>ชิ้นส่วน</t>
  </si>
  <si>
    <t>อิเลคโทรนิคส์</t>
  </si>
  <si>
    <t>บรรจุภัณฑ์</t>
  </si>
  <si>
    <t>ยารักษาโรค</t>
  </si>
  <si>
    <t>สนามกอล์ฟ</t>
  </si>
  <si>
    <t>ประกันภัย</t>
  </si>
  <si>
    <t>บริการฝังเข็ม</t>
  </si>
  <si>
    <t xml:space="preserve">     รวม</t>
  </si>
  <si>
    <t xml:space="preserve">     (หัก)  ค่าเผื่อผลขาดทุนจากการด้อยค่า</t>
  </si>
  <si>
    <t xml:space="preserve">           รวมเงินลงทุน - กิจการที่เกี่ยวข้องกัน</t>
  </si>
  <si>
    <t xml:space="preserve">     บมจ. นิวซิตี้ (กรุงเทพฯ)</t>
  </si>
  <si>
    <t xml:space="preserve">     บมจ. ประชาอาภรณ์</t>
  </si>
  <si>
    <t xml:space="preserve">     บมจ. เท็กซ์ไทล์เพรสทีจ</t>
  </si>
  <si>
    <t>ผ้าลูกไม้ปัก</t>
  </si>
  <si>
    <t xml:space="preserve">    ต้นทุนค่าน้ำและไอน้ำ</t>
  </si>
  <si>
    <t xml:space="preserve">     บมจ. ฟาร์อีสท์ ดีดีบี</t>
  </si>
  <si>
    <t>โฆษณา</t>
  </si>
  <si>
    <t xml:space="preserve">     บมจ. นิวพลัสนิตติ้ง</t>
  </si>
  <si>
    <t>ถุงน่อง</t>
  </si>
  <si>
    <t xml:space="preserve">     บมจ. เพรซิเดนท์ไรซ์</t>
  </si>
  <si>
    <t>ผลิตภัณฑ์</t>
  </si>
  <si>
    <t>จากข้าว</t>
  </si>
  <si>
    <t xml:space="preserve">     บมจ. สหยูเนี่ยน</t>
  </si>
  <si>
    <t xml:space="preserve">     บมจ. ยูเนี่ยนไพโอเนียร์</t>
  </si>
  <si>
    <t xml:space="preserve">     บมจ. เพรซิเดนท์ เบเกอรี่</t>
  </si>
  <si>
    <t xml:space="preserve">     บมจ. เนชั่นมัลติมีเดียกรุ๊ป</t>
  </si>
  <si>
    <t xml:space="preserve">     รวมเงินลงทุนในหลักทรัพย์เผื่อขาย  - บริษัทอื่น</t>
  </si>
  <si>
    <t>พัฒนาที่ดิน</t>
  </si>
  <si>
    <t>พื้นรองเท้า</t>
  </si>
  <si>
    <t>กล่องกระดาษ</t>
  </si>
  <si>
    <t>ค่าเบี้ยประกัน</t>
  </si>
  <si>
    <t>ลักษณะความสัมพันธ์</t>
  </si>
  <si>
    <t>พัฒนา</t>
  </si>
  <si>
    <t>สถานบริการ</t>
  </si>
  <si>
    <t>ความงาม</t>
  </si>
  <si>
    <t>มากกว่า 12 เดือนขึ้นไป</t>
  </si>
  <si>
    <t xml:space="preserve">            รวมเงินลงทุนในหลักทรัพย์เผื่อขาย  - กิจการที่เกี่ยวข้องกัน</t>
  </si>
  <si>
    <t xml:space="preserve">     รวมเงินลงทุนทั่วไป  - กิจการที่เกี่ยวข้องกัน</t>
  </si>
  <si>
    <t xml:space="preserve">     - บริษัท โอสถอินเตอร์แลบบอราทอรี่ส์ จำกัด</t>
  </si>
  <si>
    <t xml:space="preserve">     กิจการที่เกี่ยวข้องกัน</t>
  </si>
  <si>
    <t>ค่าสาธารณูปโภครับ</t>
  </si>
  <si>
    <t>ผลิตชิ้นส่วน</t>
  </si>
  <si>
    <t>อุปกรณ์รถยนต์</t>
  </si>
  <si>
    <t xml:space="preserve">     - บริษัท ซูรูฮะ (ประเทศไทย) จำกัด</t>
  </si>
  <si>
    <t>อัตราตามสัญญาขึ้นอยู่กับลักษณะ  และ</t>
  </si>
  <si>
    <t>ร้านขายยา</t>
  </si>
  <si>
    <t>¥34,433</t>
  </si>
  <si>
    <t xml:space="preserve"> </t>
  </si>
  <si>
    <t xml:space="preserve">            หัก      ค่าเผื่อผลขาดทุนจากการด้อยค่า</t>
  </si>
  <si>
    <t>Logistic</t>
  </si>
  <si>
    <t xml:space="preserve">     บมจ. ซันล็อตเอ็นเตอร์ไพรส์</t>
  </si>
  <si>
    <t xml:space="preserve">                </t>
  </si>
  <si>
    <t>งบการเงินที่แสดงเงินลงทุนตามวิธีส่วนได้เสีย</t>
  </si>
  <si>
    <t>สาขาที่  4          เลขที่  196  หมู่ 11  ตำบลวังดาล  อำเภอกบินทร์บุรี  จังหวัดปราจีนบุรี</t>
  </si>
  <si>
    <t xml:space="preserve">        </t>
  </si>
  <si>
    <t>ค่าบำบัดน้ำเสียรับ</t>
  </si>
  <si>
    <t xml:space="preserve">               โอน</t>
  </si>
  <si>
    <t>บริษัทร่วม</t>
  </si>
  <si>
    <t>บมจ. ไทยเพรซิเดนท์ฟูดส์</t>
  </si>
  <si>
    <t>บมจ. ธนูลักษณ์</t>
  </si>
  <si>
    <t>บมจ. สหพัฒนพิบูล</t>
  </si>
  <si>
    <t>บมจ. ไอ.ซี.ซี. อินเตอร์เนชั่นแนล</t>
  </si>
  <si>
    <t xml:space="preserve">        รายได้</t>
  </si>
  <si>
    <t xml:space="preserve">        ค่าใช้จ่าย</t>
  </si>
  <si>
    <t xml:space="preserve">        กำไรจากการดำเนินงาน</t>
  </si>
  <si>
    <t xml:space="preserve">        ค่าใช้จ่ายส่วนกลาง</t>
  </si>
  <si>
    <t xml:space="preserve">        กำไรสุทธิ</t>
  </si>
  <si>
    <t xml:space="preserve">        ที่ดิน อาคาร และอุปกรณ์</t>
  </si>
  <si>
    <t xml:space="preserve">        สินทรัพย์อื่น</t>
  </si>
  <si>
    <t xml:space="preserve">        สินทรัพย์รวม</t>
  </si>
  <si>
    <t xml:space="preserve">        หนี้สินที่จำแนกตามส่วนงานได้</t>
  </si>
  <si>
    <t xml:space="preserve">        หนี้สินที่จำแนกตามส่วนงานไม่ได้</t>
  </si>
  <si>
    <t xml:space="preserve">        หนี้สินรวม</t>
  </si>
  <si>
    <t>ชื่อบริษัท</t>
  </si>
  <si>
    <t>ประเภทกิจการ</t>
  </si>
  <si>
    <t>งบการเงินที่แสดง</t>
  </si>
  <si>
    <t>เงินลงทุนตามวิธีส่วนได้เสีย</t>
  </si>
  <si>
    <t>บมจ.</t>
  </si>
  <si>
    <t>ธนูลักษณ์</t>
  </si>
  <si>
    <t xml:space="preserve">ไทยเพรซิเดนท์ฟูดส์ </t>
  </si>
  <si>
    <t>บะหมี่กึ่งสำเร็จรูป</t>
  </si>
  <si>
    <t>ไทยวาโก้</t>
  </si>
  <si>
    <t>สหพัฒนพิบูล</t>
  </si>
  <si>
    <t>อุปโภคบริโภค</t>
  </si>
  <si>
    <t>ไอ.ซี.ซี.อินเตอร์เนชั่นแนล</t>
  </si>
  <si>
    <t>บรรจุภัณฑ์พลาสติก</t>
  </si>
  <si>
    <t>พิทักษ์กิจ</t>
  </si>
  <si>
    <t xml:space="preserve">บริการ </t>
  </si>
  <si>
    <t>ไหมทอง</t>
  </si>
  <si>
    <t>อีสเทิร์นไทยคอนซัลติ้ง 1992</t>
  </si>
  <si>
    <t>ธุรกิจสิ่งแวดล้อม</t>
  </si>
  <si>
    <t>สหชลผลพืช</t>
  </si>
  <si>
    <t>เกษตร</t>
  </si>
  <si>
    <t>เฟิสท์ยูไนเต็ดอินดัสตรี</t>
  </si>
  <si>
    <t>ไลอ้อน (ประเทศไทย)</t>
  </si>
  <si>
    <t>ทรัพย์สินสหพัฒน์</t>
  </si>
  <si>
    <t>เครื่องสำอาง</t>
  </si>
  <si>
    <t>ถุงมือยาง</t>
  </si>
  <si>
    <t>แชมป์เอช</t>
  </si>
  <si>
    <t>ที ยู ซี อีลาสติค</t>
  </si>
  <si>
    <t>ผ้ายืดเพาเวอร์เนท</t>
  </si>
  <si>
    <t>เอส. แอพพาเรล</t>
  </si>
  <si>
    <t>สหพัฒน์  เรียลเอสเตท</t>
  </si>
  <si>
    <t>พัฒนาอสังหาริมทรัพย์</t>
  </si>
  <si>
    <t>ระบบขนส่งสินค้า</t>
  </si>
  <si>
    <t>รวมเงินลงทุนในบริษัทร่วม</t>
  </si>
  <si>
    <t>นโยบายการกำหนดราคา</t>
  </si>
  <si>
    <t>อัตราร้อยละ 0.5 - 1 ของมูลค่าวงเงิน</t>
  </si>
  <si>
    <t>ค่าไฟฟ้าไม่เกินกว่าราคาจำหน่ายของ</t>
  </si>
  <si>
    <t xml:space="preserve">     การไฟฟ้าส่วนภูมิภาค</t>
  </si>
  <si>
    <t>ค่าไอน้ำราคาตามสัญญาไม่ต่ำกว่าราคาซื้อ</t>
  </si>
  <si>
    <t xml:space="preserve">     จากบริษัท สหโคเจน (ชลบุรี) จำกัด </t>
  </si>
  <si>
    <t xml:space="preserve">     (มหาชน)</t>
  </si>
  <si>
    <t>อัตราตามที่ตกลงกันโดยอ้างอิงจากลักษณะ</t>
  </si>
  <si>
    <t xml:space="preserve">     ของการให้บริการ</t>
  </si>
  <si>
    <t>อัตราตามสัญญาโดยพิจารณาจากทำเลที่ตั้ง</t>
  </si>
  <si>
    <t xml:space="preserve">     และต้นทุนในการลงทุนของบริษัทฯ</t>
  </si>
  <si>
    <t xml:space="preserve">     ภูมิภาค</t>
  </si>
  <si>
    <t>อัตราตามสัญญาหรือตกลงกันโดยพิจารณา</t>
  </si>
  <si>
    <t xml:space="preserve">     ปริมาณของน้ำเสีย </t>
  </si>
  <si>
    <t>อัตราตามสัญญา  ซึ่งเท่ากับลูกค้ารายอื่น</t>
  </si>
  <si>
    <t>อัตราตามที่กำหนดไว้ในสัญญา</t>
  </si>
  <si>
    <t xml:space="preserve">ตามที่ผู้ให้บริการกำหนด </t>
  </si>
  <si>
    <t xml:space="preserve">อัตราตามสัญญาอ้างอิงจากจำนวนเจ้าหน้าที่  </t>
  </si>
  <si>
    <t>อัตราตามสัญญาและปริมาณการใช้วัสดุ</t>
  </si>
  <si>
    <t xml:space="preserve">   อุปกรณ์ที่เกิดจริง ตามราคาตลาดทั่วไป</t>
  </si>
  <si>
    <t>31 ธันวาคม</t>
  </si>
  <si>
    <t>1.  ข้อมูลทั่วไป</t>
  </si>
  <si>
    <t>สิ่งปลูกสร้าง</t>
  </si>
  <si>
    <t xml:space="preserve">     </t>
  </si>
  <si>
    <t>เงินสดในมือ</t>
  </si>
  <si>
    <t>เงินฝากกระแสรายวัน</t>
  </si>
  <si>
    <t>เงินฝากออมทรัพย์</t>
  </si>
  <si>
    <t xml:space="preserve">ต้นทุนบริการปัจจุบันและดอกเบี้ย </t>
  </si>
  <si>
    <t>อัตราคิดลด</t>
  </si>
  <si>
    <t xml:space="preserve">อัตราการเพิ่มขึ้นของเงินเดือน </t>
  </si>
  <si>
    <t>อัตราการหมุนเวียนพนักงาน</t>
  </si>
  <si>
    <t>เงินรับล่วงหน้าและเงินประกัน</t>
  </si>
  <si>
    <t xml:space="preserve">                     A  บริษัทถือหุ้น และ/หรือการถือหุ้นร่วมกัน</t>
  </si>
  <si>
    <t>บริษัทถือหุ้น และ/หรือ การถือหุ้นร่วมกัน</t>
  </si>
  <si>
    <t xml:space="preserve">     *  ขึ้นอยู่กับอายุของพนักงาน</t>
  </si>
  <si>
    <t>2.  เกณฑ์การเสนองบการเงินระหว่างกาล(ต่อ)</t>
  </si>
  <si>
    <t xml:space="preserve"> จำหน่ายด้ายเย็บ</t>
  </si>
  <si>
    <t>ผลิตเส้นใยไฟเบอร์</t>
  </si>
  <si>
    <t xml:space="preserve">                         ค่าบริการ</t>
  </si>
  <si>
    <t>ต้นทุนบวกส่วนเพิ่ม</t>
  </si>
  <si>
    <t xml:space="preserve">     ตามสัญญาจะซื้อจะขาย</t>
  </si>
  <si>
    <t>กำหนดตามลักษณะงาน ปริมาณ ระยะเวลา</t>
  </si>
  <si>
    <t xml:space="preserve">     ของการใช้บริการ</t>
  </si>
  <si>
    <t xml:space="preserve">               ค่าใช้จ่ายในการดำเนินงานทางตรง</t>
  </si>
  <si>
    <t xml:space="preserve">                    ก่อให้เกิดรายได้ค่าเช่าและบริการ</t>
  </si>
  <si>
    <t>ของเล่นที่ทำจากผ้า</t>
  </si>
  <si>
    <t>เกี่ยวกับรถยนต์</t>
  </si>
  <si>
    <t>ชิ้นส่วนอุปกรณ์</t>
  </si>
  <si>
    <t>ท้อปเทร็นด์ แมนูแฟคเจอริ่ง</t>
  </si>
  <si>
    <t xml:space="preserve">                จำหน่ายหรือตัดจ่าย</t>
  </si>
  <si>
    <t>เงินสดและรายการเทียบเท่าเงินสด  ได้แก่   เงินสดในมือและเงินฝากสถาบันการเงิน  ประกอบด้วย</t>
  </si>
  <si>
    <t xml:space="preserve">      แม่สอด</t>
  </si>
  <si>
    <t>อัตราร้อยละ 3.5 - 8 ของราคายอดขายสุทธิ</t>
  </si>
  <si>
    <t>ลูกหนี้การค้า - กิจการที่เกี่ยวข้องกัน</t>
  </si>
  <si>
    <t>รวมลูกหนี้การค้า และลูกหนี้อื่น-กิจการที่เกี่ยวข้องกัน</t>
  </si>
  <si>
    <t>รวมลูกหนี้การค้า และลูกหนี้อื่น - อื่นๆ</t>
  </si>
  <si>
    <t>A, B,  E</t>
  </si>
  <si>
    <t>A, B, C, E</t>
  </si>
  <si>
    <t>เจ้าหนี้การค้าและเจ้าหนี้อื่น</t>
  </si>
  <si>
    <t xml:space="preserve">ลูกหนี้การค้าและลูกหนี้หนี้อื่น </t>
  </si>
  <si>
    <t xml:space="preserve">     1.2  บริษัทฯ  ประกอบธุรกิจลงทุน  ธุรกิจให้เช่าและบริการ  สวนอุตสาหกรรม (ธุรกิจอสังหาริมทรัพย์) และธุรกิจซื้อขายสินค้า</t>
  </si>
  <si>
    <t>บุญ แคปปิตอล โฮลดิ้ง</t>
  </si>
  <si>
    <t xml:space="preserve">          PRESIDENT FOODS (DB)</t>
  </si>
  <si>
    <t>ผลิตบะหมี่กึ่งสำเร็จรูป</t>
  </si>
  <si>
    <t>ร้านค้าปลีก</t>
  </si>
  <si>
    <t xml:space="preserve">     รวมราคาทุน</t>
  </si>
  <si>
    <t xml:space="preserve">     เพื่อให้ข้อมูลนั้นเป็นปัจจุบัน ดังนั้นงบการเงินระหว่างกาลจึงเน้นการให้ข้อมูลเกี่ยวกับกิจกรรม เหตุการณ์และสถานการณ์ใหม่ </t>
  </si>
  <si>
    <t xml:space="preserve">     การใช้งบการเงินระหว่างกาลนี้ควรใช้ควบคู่ไปกับงบการเงินประจำปีล่าสุด</t>
  </si>
  <si>
    <t>งบการเงินระหว่างกาลนี้จัดทำขึ้น        โดยมีวัตถุประสงค์ให้ข้อมูลเพิ่มเติมจากงบการเงินประจำปีที่นำเสนอครั้งล่าสุด</t>
  </si>
  <si>
    <t>งบการเงินระหว่างกาลนี้ได้จัดทำขึ้นโดยนโยบายการบัญชีและประมาณการเช่นเดียวกับงบการเงินประจำปีสิ้นสุด</t>
  </si>
  <si>
    <t>ภาษีเงินได้ปัจจุบัน :</t>
  </si>
  <si>
    <t>ภาษีเงินได้รอการตัดบัญชี :</t>
  </si>
  <si>
    <t>ภาษีเงินได้รอการตัดบัญชีจากผลแตกต่างชั่วคราวและการกลับรายการ</t>
  </si>
  <si>
    <t xml:space="preserve">   ผลแตกต่างชั่วคราว</t>
  </si>
  <si>
    <t>(ยังไม่ได้ตรวจสอบ / สอบทานแล้ว)</t>
  </si>
  <si>
    <t xml:space="preserve">                     (ลงชื่อ)…………………………….……..……………………………………กรรมการตามอำนาจ</t>
  </si>
  <si>
    <t xml:space="preserve">           (ลงชื่อ)………………………….……….……………...……………………………………กรรมการตามอำนาจ</t>
  </si>
  <si>
    <t xml:space="preserve">        (ลงชื่อ)……………………………………………………………………….กรรมการตามอำนาจ</t>
  </si>
  <si>
    <t xml:space="preserve">        ภาษีเงินได้</t>
  </si>
  <si>
    <t xml:space="preserve">     1.1  บริษัท  สหพัฒนาอินเตอร์โฮลดิ้ง  จำกัด  (มหาชน) "บริษัท" เป็นบริษัทมหาชน  ที่จดทะเบียนจัดตั้งและมีภูมิลำเนา</t>
  </si>
  <si>
    <t xml:space="preserve">    รายการค่าใช้จ่ายตามลักษณะประกอบด้วยรายการค่าใช้จ่ายที่สำคัญ  ดังต่อไปนี้</t>
  </si>
  <si>
    <t xml:space="preserve">    บริษัทฯ มีรายการบัญชีกับกิจการที่เกี่ยวข้องกัน   กิจการเหล่านี้เกี่ยวข้องกัน  โดยการถือหุ้นร่วมกันหรือการมีผู้ถือหุ้นหรือ</t>
  </si>
  <si>
    <t xml:space="preserve">       กรรมการบางส่วนร่วมกัน  ซึ่งรายการดังกล่าวเป็นรายการที่เกิดขึ้นตามปกติทางการค้าเช่นเดียวกับบริษัทอื่น </t>
  </si>
  <si>
    <t>ไม่เกินกว่าราคาจำหน่ายของการประปาส่วน</t>
  </si>
  <si>
    <t xml:space="preserve">     จากลักษณะของการให้บริการ  จำนวน  </t>
  </si>
  <si>
    <t xml:space="preserve">     ระยะเวลา  รวมถึงต้นทุนในการให้บริการ</t>
  </si>
  <si>
    <t xml:space="preserve">     ระยะเวลา และพื้นที่ในการใช้บริการ</t>
  </si>
  <si>
    <t>ลูกหนี้การค้ากิจการที่เกี่ยวข้องกัน</t>
  </si>
  <si>
    <t xml:space="preserve">          มูลค่ายุติธรรมของเงินลงทุนในบริษัทร่วม     (เฉพาะบริษัทร่วมที่มีตราสารทุนที่มีการซื้อขายในตลาดหลักทรัพย์แห่ง</t>
  </si>
  <si>
    <t xml:space="preserve">เงินกู้ยืมระยะยาว </t>
  </si>
  <si>
    <t>ประเทศไทย (SET) คำนวณจากราคาเสนอซื้อปัจจุบัน ณ วันที่ในงบแสดงฐานะการเงิน  ของตลาดหลักทรัพย์แห่งประเทศไทย)</t>
  </si>
  <si>
    <t>ธุรกิจเงินลงทุนและอื่นๆ</t>
  </si>
  <si>
    <t>ลูกหนี้การค้า - อื่นๆ</t>
  </si>
  <si>
    <t xml:space="preserve">ลูกหนี้อื่น </t>
  </si>
  <si>
    <t>อสังหาริมทรัพย์รอการขาย - ลำพูน</t>
  </si>
  <si>
    <t>อสังหาริมทรัพย์รอการขาย - กบินทร์บุรี</t>
  </si>
  <si>
    <t>อสังหาริมทรัพย์รอการขาย - ศรีราชา</t>
  </si>
  <si>
    <t xml:space="preserve">                           </t>
  </si>
  <si>
    <t xml:space="preserve">    บริษัทฯจ่ายค่าชดเชยผลประโยชน์หลังออกจากงานและบำเหน็จตามข้อกำหนดของพระราชบัญญัติคุ้มครองแรงงาน พ.ศ. 2541 </t>
  </si>
  <si>
    <t xml:space="preserve">               รายได้</t>
  </si>
  <si>
    <t xml:space="preserve">                         ค่าเช่า</t>
  </si>
  <si>
    <t xml:space="preserve">               รวมรายได้</t>
  </si>
  <si>
    <t xml:space="preserve">               รวมค่าใช้จ่ายในการดำเนินงานทางตรง</t>
  </si>
  <si>
    <t xml:space="preserve">                        ค่าเสื่อมราคาสิ่งก่อสร้าง</t>
  </si>
  <si>
    <t xml:space="preserve">                        ต้นทุนค่าบริการ</t>
  </si>
  <si>
    <t xml:space="preserve">      ราชบุรี</t>
  </si>
  <si>
    <t xml:space="preserve">      ศรีราชา</t>
  </si>
  <si>
    <t xml:space="preserve">      ลพบุรี</t>
  </si>
  <si>
    <t xml:space="preserve">      ชัยนาท</t>
  </si>
  <si>
    <t>2.  เกณฑ์การเสนองบการเงินระหว่างกาล</t>
  </si>
  <si>
    <t>อสังหาริมทรัพย์เพื่อการลงทุน - ที่ดินอื่น (สุทธิ)</t>
  </si>
  <si>
    <t>อสังหาริมทรัพย์เพื่อการลงทุน - ให้เช่า  (สุทธิ)</t>
  </si>
  <si>
    <t>รวมอสังหาริมทรัพย์เพื่อการลงทุนทั้งสิ้น</t>
  </si>
  <si>
    <t>และค่าพัฒนาที่ดิน</t>
  </si>
  <si>
    <t>สำหรับงวด 3 เดือน</t>
  </si>
  <si>
    <t>รายได้จากงานแสดงสินค้า</t>
  </si>
  <si>
    <t>ขายอสังหาริมทรัพย์</t>
  </si>
  <si>
    <t>ค่าไฟฟ้าโรงกรองน้ำ บ่อบำบัด</t>
  </si>
  <si>
    <t xml:space="preserve">    ต้นทุนงานแสดงสินค้า</t>
  </si>
  <si>
    <t>ค่าใช้จ่ายในงานแสดงสินค้า</t>
  </si>
  <si>
    <t xml:space="preserve">    ต้นทุนค่าไฟฟ้า</t>
  </si>
  <si>
    <t xml:space="preserve">    ค่าใช้จ่ายเกี่ยวกับพนักงาน</t>
  </si>
  <si>
    <t xml:space="preserve">    ค่าเสื่อมราคาและค่าตัดจำหน่าย</t>
  </si>
  <si>
    <t xml:space="preserve">                บริษัทฯ มีเงินกู้ยืมระยะยาวจากธนาคาร  ดังนี้</t>
  </si>
  <si>
    <t>เงินกู้ยืมระยะยาว</t>
  </si>
  <si>
    <t>บริษัท สหพัฒนาอินเตอร์โฮลดิ้ง จำกัด (มหาชน)</t>
  </si>
  <si>
    <t>บมจ. ไทยวาโก้</t>
  </si>
  <si>
    <t xml:space="preserve">          มูลค่ายุติธรรมของเงินลงทุนในบริษัทร่วม ประกอบด้วย</t>
  </si>
  <si>
    <t>ปั่นด้าย, ทอผ้า</t>
  </si>
  <si>
    <t>โปรแกรมคอมพิวเตอร์</t>
  </si>
  <si>
    <t>ราคาทุน</t>
  </si>
  <si>
    <t xml:space="preserve">          ซื้อ</t>
  </si>
  <si>
    <t>ค่าใช้จ่ายตัดจ่ายสะสม</t>
  </si>
  <si>
    <t xml:space="preserve">          ตัดจ่าย</t>
  </si>
  <si>
    <t>ราคาตามบัญชี</t>
  </si>
  <si>
    <t xml:space="preserve"> งบการเงินที่แสดงเงินลงทุนตามวิธีส่วนได้เสีย  และงบการเงินเฉพาะกิจการ</t>
  </si>
  <si>
    <t>งบการเงินเฉพาะกิจการ</t>
  </si>
  <si>
    <t>และงบการเงินเฉพาะกิจการ</t>
  </si>
  <si>
    <t>หมายเหตุ : ลักษณะความสัมพันธ์</t>
  </si>
  <si>
    <t>บริษัทมีกรรมการร่วมกัน</t>
  </si>
  <si>
    <t>บริษัทค้ำประกัน</t>
  </si>
  <si>
    <t>บริษัทให้กู้ยืม</t>
  </si>
  <si>
    <t>บริษัทมีรายการซื้อขายระหว่างกัน</t>
  </si>
  <si>
    <t>B</t>
  </si>
  <si>
    <t>C</t>
  </si>
  <si>
    <t>D</t>
  </si>
  <si>
    <t>E</t>
  </si>
  <si>
    <t>ปั่นด้าย,ฟอกย้อม</t>
  </si>
  <si>
    <t>หัก ส่วนของหนี้สินระยะยาวที่ถึงกำหนดชำระภายใน 1 ปี</t>
  </si>
  <si>
    <t xml:space="preserve">                  </t>
  </si>
  <si>
    <t>นิคม</t>
  </si>
  <si>
    <t xml:space="preserve">A, F </t>
  </si>
  <si>
    <t>ป้ายยี่ห้อ</t>
  </si>
  <si>
    <t>A, E ,F</t>
  </si>
  <si>
    <t xml:space="preserve">     วันที่ 31 ธันวาคม 2558</t>
  </si>
  <si>
    <t>2559</t>
  </si>
  <si>
    <t>งบการเงินที่แสดงเงินลงทุน</t>
  </si>
  <si>
    <t>ตามวิธีส่วนได้เสีย</t>
  </si>
  <si>
    <t>ภาระผูกพันผลประโยชน์พนักงาน ณ วันที่ 31 ธันวาคม 2558</t>
  </si>
  <si>
    <t xml:space="preserve">          และบริษัทอื่น</t>
  </si>
  <si>
    <t xml:space="preserve">         และ 2558 ที่สำคัญมีดังนี้</t>
  </si>
  <si>
    <t>ฮูเวอร์อุตสาหกรรม (ประเทศไทย)</t>
  </si>
  <si>
    <t xml:space="preserve">เอส.ที.(ไทยแลนด์) </t>
  </si>
  <si>
    <t>เส-นอร์สห โลจิสติกส์</t>
  </si>
  <si>
    <t xml:space="preserve">     บจ. เอ เทค เท็กซ์ไทล์</t>
  </si>
  <si>
    <t>ผลิตวัตถุดิบ</t>
  </si>
  <si>
    <t>สำหรับชุดชั้นในสตรี</t>
  </si>
  <si>
    <t xml:space="preserve">     บจ. รักษาความปลอดภัย ไทยซีคอม</t>
  </si>
  <si>
    <t xml:space="preserve">     บจ. เอสเอสดีซี (ไทเกอร์เท็กซ์)</t>
  </si>
  <si>
    <t xml:space="preserve">     บจ. จีเทค แมททีเรียล</t>
  </si>
  <si>
    <t xml:space="preserve">     บจ. โอสถอินเตอร์ แลบบอราทอรี่ส์</t>
  </si>
  <si>
    <t xml:space="preserve">     บจ. คาร์บอน เมจิก (ประเทศไทย)</t>
  </si>
  <si>
    <t>A, B, D, E</t>
  </si>
  <si>
    <t xml:space="preserve">     บจ. ไทยซัมซุงอิเลคโทรนิคส์</t>
  </si>
  <si>
    <t xml:space="preserve">     บจ. บางกอกโตเกียวซ็อคส์</t>
  </si>
  <si>
    <t xml:space="preserve">     บจ. มอลเทนเอเซียโพลิเมอร์โปรดักส์</t>
  </si>
  <si>
    <t xml:space="preserve">     บจ. เบทเตอร์เวย์ (ประเทศไทย)</t>
  </si>
  <si>
    <t xml:space="preserve">     บจ. อินเตอร์เนชั่นแนลเลทเธอร์แฟชั่น</t>
  </si>
  <si>
    <t>สวนอุตสาหกรรม</t>
  </si>
  <si>
    <t>ผ้าซับในฉาบกาว</t>
  </si>
  <si>
    <t xml:space="preserve">     INTERNATIONAL COMMERCIAL</t>
  </si>
  <si>
    <t>Y 30,000</t>
  </si>
  <si>
    <t xml:space="preserve">     บมจ. อมตะ วีเอ็น</t>
  </si>
  <si>
    <t>อุปกรณ์รักษาโรค</t>
  </si>
  <si>
    <t xml:space="preserve">     บจ. วินด์เซอร์ปาร์ค แอนด์ </t>
  </si>
  <si>
    <t xml:space="preserve">     - บริษัท โมบาย โลจิสติกส์ จำกัด</t>
  </si>
  <si>
    <t>งบการเงินฉบับภาษาไทยเป็นงบการเงินฉบับที่บริษัทฯใช้เป็นทางการตามกฎหมาย งบการเงินฉบับภาษาอังกฤษแปลจาก</t>
  </si>
  <si>
    <t xml:space="preserve">     งบการเงินฉบับภาษาไทยนี้</t>
  </si>
  <si>
    <t xml:space="preserve">     เพื่อไม่ให้ข้อมูลที่นำเสนอซ้ำซ้อนกับข้อมูลที่ได้รายงานไปแล้ว อย่างไรก็ตาม งบแสดงฐานะการเงิน งบกำไรขาดทุนเบ็ดเสร็จ </t>
  </si>
  <si>
    <t xml:space="preserve">     งบแสดงการเปลี่ยนแปลงในส่วนของผู้ถือหุ้น   และงบกระแสเงินสด   ได้แสดงรายการเช่นเดียวกับงบการเงินประจำปี  ดังนั้น</t>
  </si>
  <si>
    <t>7.  เงินลงทุนในบริษัทร่วม</t>
  </si>
  <si>
    <t xml:space="preserve">          7.1  เงินลงทุนในบริษัทร่วม - บันทึกโดยวิธีส่วนได้เสีย</t>
  </si>
  <si>
    <t>7.  เงินลงทุนในบริษัทร่วม (ต่อ)</t>
  </si>
  <si>
    <t xml:space="preserve">     7.2  ข้อมูลเพิ่มเติมของบริษัทร่วม</t>
  </si>
  <si>
    <t>8.  เงินลงทุนในกิจการที่เกี่ยวข้องกัน</t>
  </si>
  <si>
    <t xml:space="preserve">     8.1  เงินลงทุนในหลักทรัพย์เผื่อขาย</t>
  </si>
  <si>
    <t xml:space="preserve">     8.  เงินลงทุนในกิจการที่เกี่ยวข้องกัน  (ต่อ)</t>
  </si>
  <si>
    <t xml:space="preserve">    8.  เงินลงทุนในกิจการที่เกี่ยวข้องกัน  (ต่อ)</t>
  </si>
  <si>
    <t xml:space="preserve">      8.  เงินลงทุนในกิจการที่เกี่ยวข้องกัน  (ต่อ)</t>
  </si>
  <si>
    <t>9. เงินลงทุนระยะยาวอื่น</t>
  </si>
  <si>
    <t xml:space="preserve">    9.1 เงินลงทุนในหลักทรัพย์เผื่อขาย</t>
  </si>
  <si>
    <t xml:space="preserve">    9.2 เงินลงทุนทั่วไป</t>
  </si>
  <si>
    <t xml:space="preserve">    9. เงินลงทุนระยะยาวอื่น  (ต่อ)</t>
  </si>
  <si>
    <t>- 13 -</t>
  </si>
  <si>
    <t>10.  อสังหาริมทรัพย์รอการขาย</t>
  </si>
  <si>
    <t>11.  อสังหาริมทรัพย์เพื่อการลงทุน</t>
  </si>
  <si>
    <t>11.  อสังหาริมทรัพย์เพื่อการลงทุน (ต่อ)</t>
  </si>
  <si>
    <t>- 14 -</t>
  </si>
  <si>
    <t>หัก ค่าเผื่อผลขาดทุนจากการด้อยค่า</t>
  </si>
  <si>
    <t xml:space="preserve">           สุทธิ</t>
  </si>
  <si>
    <t xml:space="preserve">12.  ที่ดิน อาคารและอุปกรณ์ </t>
  </si>
  <si>
    <t>- 20 -</t>
  </si>
  <si>
    <t>13.  สินทรัพย์ไม่มีตัวตน</t>
  </si>
  <si>
    <t>14.  เงินเบิกเกินบัญชี และเงินกู้ยืมจากสถาบันการเงิน</t>
  </si>
  <si>
    <t xml:space="preserve">       14.1  เงินเบิกเกินบัญชีธนาคาร</t>
  </si>
  <si>
    <t xml:space="preserve">       14.2  เงินกู้ยืมจากธนาคาร</t>
  </si>
  <si>
    <t xml:space="preserve">15.  เงินกู้ยืมระยะยาว </t>
  </si>
  <si>
    <t>16.  ภาระผูกพันผลประโยชน์พนักงาน</t>
  </si>
  <si>
    <t>16.  ภาระผูกพันผลประโยชน์พนักงาน (ต่อ)</t>
  </si>
  <si>
    <t xml:space="preserve">        ตามสัญญา จำนวน 100.00 ล้านบาท ภายในวันที่  11  พฤศจิกายน  2559 ส่วนที่เหลือชำระคืนเงินต้นทุก 6 เดือน จำนวน</t>
  </si>
  <si>
    <t>การวิเคราะห์ความอ่อนไหว</t>
  </si>
  <si>
    <t>เพิ่มขึ้น</t>
  </si>
  <si>
    <t>ลดลง</t>
  </si>
  <si>
    <t xml:space="preserve">    การเพิ่มขึ้นของเงินเดือนในอนาคต (เปลี่ยนแปลงร้อยละ 1)</t>
  </si>
  <si>
    <t xml:space="preserve">    บริษัทฯ  จะคิดค่าธรรมเนียมการค้ำประกันในอัตราร้อยละ  0.5 - 1  ของมูลค่าวงเงิน  โดยบริษัทฯ  จะจัดเก็บจากบริษัทที่จ่าย</t>
  </si>
  <si>
    <t>- 22 -</t>
  </si>
  <si>
    <t>- 24 -</t>
  </si>
  <si>
    <t>- 25 -</t>
  </si>
  <si>
    <t>บริษัทฯ  ใช้วิธีราคาตลาดในการวัดมูลค่ายุติธรรมของสินทรัพย์และหนี้สินซึ่งมาตรฐานการรายงานทางการเงิน</t>
  </si>
  <si>
    <t xml:space="preserve">        ที่เกี่ยวข้องกำหนดให้ต้องวัดมูลค่าด้วยมูลค่ายุติธรรม  ยกเว้นในกรณีที่ไม่มีตลาดที่มีสภาพคล่อง หรือไม่สามารถหาราคา</t>
  </si>
  <si>
    <t xml:space="preserve">     8.2  เงินลงทุนทั่วไป</t>
  </si>
  <si>
    <t xml:space="preserve">    อัตราคิดลด (เปลี่ยนแปลงร้อยละ 1)</t>
  </si>
  <si>
    <t>A, B, C</t>
  </si>
  <si>
    <t>ขาดทุน (กำไร) จากการประมาณการตามหลักคณิตศาสตร์ประกันภัย</t>
  </si>
  <si>
    <t>ผลประโยชน์พนักงานจ่าย</t>
  </si>
  <si>
    <t>15.1 ในปี 2558  บริษัทฯ ได้กู้ยืมเงินจากธนาคารพาณิชย์แห่งหนึ่ง  จำนวน 1,000.00 ล้านบาท   โดยชำระคืนเงินต้นงวดแรก</t>
  </si>
  <si>
    <t>15.2 ในปี  2557  บริษัทฯ  ได้กู้ยืมเงินจากธนาคารพาณิชย์  2  แห่ง  จำนวน 1,000.00 ล้านบาท   โดยชำระคืนเงินต้นงวดแรก</t>
  </si>
  <si>
    <t xml:space="preserve"> - 4 -</t>
  </si>
  <si>
    <t xml:space="preserve">             </t>
  </si>
  <si>
    <t>งบการเงินตามที่กล่าวข้างต้นได้จัดทำขึ้นตามมาตรฐานการบัญชี ฉบับที่ 34 (ปรับปรุง 2558) เรื่อง งบการเงินระหว่างกาล</t>
  </si>
  <si>
    <t xml:space="preserve">      ภายใต้พระราชบัญญัติวิชาชีพบัญชี  พ.ศ.  2547  และตามข้อกำหนดของคณะกรรมการกำกับหลักทรัพย์และตลาดหลักทรัพย์</t>
  </si>
  <si>
    <t xml:space="preserve">      ว่าด้วยการจัดทำและนำเสนอรายงานทางการเงินภายใต้ พระราชบัญญัติหลักทรัพย์และตลาดหลักทรัพย์ พ.ศ. 2535</t>
  </si>
  <si>
    <t xml:space="preserve">                    บริษัทฯ ดำเนินกิจการในส่วนงานธุรกิจเงินลงทุน ธุรกิจให้เช่าและบริการ ธุรกิจสวนอุตสาหกรรม และธุรกิจขายสินค้า ซึ่งดำเนินธุรกิจในส่วนงานทางภูมิศาสตร์ในประเทศไทย ดังนั้น </t>
  </si>
  <si>
    <t xml:space="preserve">                    ข้อมูลส่วนงานดำเนินงาน เป็นการนำเสนอมุมมองของผู้บริหารในการรายงานข้อมูลส่วนงาน  โดยข้อมูลส่วนงานอ้างอิงจากข้อมูลภายในที่ได้รายงานต่อผู้มีอำนาจตัดสินใจสูงสุด</t>
  </si>
  <si>
    <t xml:space="preserve">     2.2   การปฏิบัติตามมาตรฐานการบัญชีใหม่ในระหว่างงวด</t>
  </si>
  <si>
    <t xml:space="preserve">     เป็นต้นไป มีดังนี้</t>
  </si>
  <si>
    <t>เรื่อง</t>
  </si>
  <si>
    <t>มาตรฐานการบัญชี</t>
  </si>
  <si>
    <t>ฉบับที่ 1 (ปรับปรุง 2558)</t>
  </si>
  <si>
    <t>การนำเสนองบการเงิน</t>
  </si>
  <si>
    <t>ฉบับที่ 2 (ปรับปรุง 2558)</t>
  </si>
  <si>
    <t>สินค้าคงเหลือ</t>
  </si>
  <si>
    <t>ฉบับที่ 7 (ปรับปรุง 2558)</t>
  </si>
  <si>
    <t>งบกระแสเงินสด</t>
  </si>
  <si>
    <t>ฉบับที่ 8 (ปรับปรุง 2558)</t>
  </si>
  <si>
    <t>นโยบายการบัญชี การเปลี่ยนแปลงประมาณการทางบัญชีและข้อผิดพลาด</t>
  </si>
  <si>
    <t>ฉบับที่ 10 (ปรับปรุง 2558)</t>
  </si>
  <si>
    <t>เหตุการณ์ภายหลังรอบระยะเวลารายงาน</t>
  </si>
  <si>
    <t>ฉบับที่ 11 (ปรับปรุง 2558)</t>
  </si>
  <si>
    <t>สัญญาก่อสร้าง</t>
  </si>
  <si>
    <t>ฉบับที่ 12 (ปรับปรุง 2558)</t>
  </si>
  <si>
    <t>ภาษีเงินได้</t>
  </si>
  <si>
    <t>ฉบับที่ 16 (ปรับปรุง 2558)</t>
  </si>
  <si>
    <t>ที่ดิน อาคารและอุปกรณ์</t>
  </si>
  <si>
    <t>ฉบับที่ 17 (ปรับปรุง 2558)</t>
  </si>
  <si>
    <t>สัญญาเช่า</t>
  </si>
  <si>
    <t>ฉบับที่ 18 (ปรับปรุง 2558)</t>
  </si>
  <si>
    <t>รายได้</t>
  </si>
  <si>
    <t>ฉบับที่ 19 (ปรับปรุง 2558)</t>
  </si>
  <si>
    <t>ผลประโยชน์พนักงาน</t>
  </si>
  <si>
    <t>ฉบับที่ 20 (ปรับปรุง 2558)</t>
  </si>
  <si>
    <t>การบัญชีสำหรับเงินอุดหนุนจากรัฐบาล และการเปิดเผยข้อมูลเกี่ยวกับ</t>
  </si>
  <si>
    <t xml:space="preserve">   ความช่วยเหลือจากรัฐบาล</t>
  </si>
  <si>
    <t>ฉบับที่ 21 (ปรับปรุง 2558)</t>
  </si>
  <si>
    <t>ผลกระทบจากการเปลี่ยนแปลงของอัตราแลกเปลี่ยนเงินตราต่างประเทศ</t>
  </si>
  <si>
    <t>ฉบับที่ 23 (ปรับปรุง 2558)</t>
  </si>
  <si>
    <t>ต้นทุนการกู้ยืม</t>
  </si>
  <si>
    <t>ฉบับที่ 24 (ปรับปรุง 2558)</t>
  </si>
  <si>
    <t>การเปิดเผยข้อมูลเกี่ยวกับบุคคลหรือกิจการที่เกี่ยวข้องกัน</t>
  </si>
  <si>
    <t>ฉบับที่ 26 (ปรับปรุง 2558)</t>
  </si>
  <si>
    <t>การบัญชีและการรายงานโครงการผลประโยชน์ เมื่อออกจากงาน</t>
  </si>
  <si>
    <t>ฉบับที่ 27 (ปรับปรุง 2558)</t>
  </si>
  <si>
    <t>ฉบับที่ 28 (ปรับปรุง 2558)</t>
  </si>
  <si>
    <t>เงินลงทุนในบริษัทร่วมและการร่วมค้า</t>
  </si>
  <si>
    <t>ฉบับที่ 29 (ปรับปรุง 2558)</t>
  </si>
  <si>
    <t>การรายงานทางการเงินในสภาพเศรษฐกิจที่เงินเฟ้อรุนแรง</t>
  </si>
  <si>
    <t>ฉบับที่ 33 (ปรับปรุง 2558)</t>
  </si>
  <si>
    <t>กำไรต่อหุ้น</t>
  </si>
  <si>
    <t>ฉบับที่ 34 (ปรับปรุง 2558)</t>
  </si>
  <si>
    <t>งบการเงินระหว่างกาล</t>
  </si>
  <si>
    <t>ฉบับที่ 36 (ปรับปรุง 2558)</t>
  </si>
  <si>
    <t>การด้อยค่าของสินทรัพย์</t>
  </si>
  <si>
    <t>ฉบับที่ 37 (ปรับปรุง 2558)</t>
  </si>
  <si>
    <t>ประมาณการหนี้สิน หนี้สินที่อาจเกิดขึ้น และสินทรัพย์ที่อาจเกิดขึ้น</t>
  </si>
  <si>
    <t>ฉบับที่ 38 (ปรับปรุง 2558)</t>
  </si>
  <si>
    <t>สินทรัพย์ไม่มีตัวตน</t>
  </si>
  <si>
    <t>ฉบับที่ 40 (ปรับปรุง 2558)</t>
  </si>
  <si>
    <t>อสังหาริมทรัพย์เพื่อการลงทุน</t>
  </si>
  <si>
    <t>ฉบับที่ 41</t>
  </si>
  <si>
    <t>เกษตรกรรม</t>
  </si>
  <si>
    <t>มาตรฐานการรายงานทางการเงิน</t>
  </si>
  <si>
    <t>การจ่ายโดยใช้หุ้นเป็นเกณฑ์</t>
  </si>
  <si>
    <t>ฉบับที่ 3 (ปรับปรุง 2558)</t>
  </si>
  <si>
    <t>การรวมธุรกิจ</t>
  </si>
  <si>
    <t>ฉบับที่ 4 (ปรับปรุง 2558)</t>
  </si>
  <si>
    <t>สัญญาประกันภัย</t>
  </si>
  <si>
    <t>ฉบับที่ 5 (ปรับปรุง 2558)</t>
  </si>
  <si>
    <t>สินทรัพย์ไม่หมุนเวียนที่ถือไว้เพื่อขายและการดำเนินงานที่ยกเลิก</t>
  </si>
  <si>
    <t>ฉบับที่ 6 (ปรับปรุง 2558)</t>
  </si>
  <si>
    <t>การสำรวจและประเมินค่าแหล่งทรัพยากรแร่</t>
  </si>
  <si>
    <t>ส่วนงานดำเนินงาน</t>
  </si>
  <si>
    <t>งบการเงินรวม</t>
  </si>
  <si>
    <t>การร่วมการงาน</t>
  </si>
  <si>
    <t>การเปิดเผยข้อมูลเกี่ยวกับส่วนได้เสียในกิจการอื่น</t>
  </si>
  <si>
    <t>ฉบับที่ 13 (ปรับปรุง 2558)</t>
  </si>
  <si>
    <t>การวัดมูลค่ายุติธรรม</t>
  </si>
  <si>
    <t>การตีความมาตรฐานการบัญชี</t>
  </si>
  <si>
    <t>ความช่วยเหลือจากรัฐบาล – กรณีที่ไม่มีความเกี่ยวข้องอย่างเฉพาะเจาะจง</t>
  </si>
  <si>
    <t xml:space="preserve">    กับกิจกรรมดำเนินงาน</t>
  </si>
  <si>
    <t>ฉบับที่ 15 (ปรับปรุง 2558)</t>
  </si>
  <si>
    <t>สัญญาเช่าดำเนินงาน-สิ่งจูงใจที่ให้แก้ผู้เช่า</t>
  </si>
  <si>
    <t>ฉบับที่ 25 (ปรับปรุง 2558)</t>
  </si>
  <si>
    <t>ภาษีเงินได้ – การเปลี่ยนแปลงสถานภาพทางภาษีของกิจการหรือของผู้ถือหุ้น</t>
  </si>
  <si>
    <t>การประเมินเนื้อหาสัญญาเช่าที่ทำขึ้นตามรูปแบบกฎหมาย</t>
  </si>
  <si>
    <t>การเปิดเผยข้อมูลของข้อตกลงสัมปทานบริการ</t>
  </si>
  <si>
    <t>ฉบับที่ 31 (ปรับปรุง 2558)</t>
  </si>
  <si>
    <t>รายได้-รายการแลกเปลี่ยนเกี่ยวกับบริการโฆษณา</t>
  </si>
  <si>
    <t>ฉบับที่ 32 (ปรับปรุง 2558)</t>
  </si>
  <si>
    <t>สินทรัพย์ไม่มีตัวตน – ต้นทุนเว็บไซต์</t>
  </si>
  <si>
    <t>การตีความมาตรฐานการรายงานทางการเงิน</t>
  </si>
  <si>
    <t>การเปลี่ยนแปลงในหนี้สินที่เกิดขึ้นจากการรื้อถอน การบูรณะและหนี้สิน</t>
  </si>
  <si>
    <t xml:space="preserve">   ที่มีลักษณะคล้ายคลึงกัน</t>
  </si>
  <si>
    <t>การประเมินว่าข้อตกลงประกอบด้วยสัญญาเช่าหรือไม่</t>
  </si>
  <si>
    <t>สิทธิในส่วนได้เสียจากกองทุนการรื้อถอน การบูรณะ และการปรับปรุง</t>
  </si>
  <si>
    <t xml:space="preserve">   สภาพแวดล้อม</t>
  </si>
  <si>
    <t xml:space="preserve">การปรับปรุงย้อนหลังภายใต้มาตรฐานการบัญชี ฉบับที่ 29 (ปรับปรุง 2558) </t>
  </si>
  <si>
    <t xml:space="preserve">   เรื่อง การรายงานทางการเงินในสภาพเศรษฐกิจที่เงินเฟ้อรุนแรง</t>
  </si>
  <si>
    <t>งบการเงินระหว่างกาลและการด้อยค่า</t>
  </si>
  <si>
    <t>ข้อตกลงสัมปทานบริการ</t>
  </si>
  <si>
    <t>โปรแกรมสิทธิพิเศษแก่ลูกค้า</t>
  </si>
  <si>
    <t>ฉบับที่ 14 (ปรับปรุง 2558)</t>
  </si>
  <si>
    <t>ข้อจำกัดสินทรัพย์ตามโครงการผลประโยชน์ ข้อกำหนดเงินทุนขั้นต่ำ</t>
  </si>
  <si>
    <t xml:space="preserve">   และปฏิสัมพันธ์ของรายการเหล่านี้สำหรับมาตรฐานการบัญชี </t>
  </si>
  <si>
    <t xml:space="preserve">   ฉบับที่ 19 (ปรับปรุง 2558) เรื่อง ผลประโยชน์ของพนักงาน</t>
  </si>
  <si>
    <t>สัญญาการก่อสร้างอสังหาริมทรัพย์</t>
  </si>
  <si>
    <t>การจ่ายสินทรัพย์ที่ไม่ใช่เงินสดให้เจ้าของ</t>
  </si>
  <si>
    <t>การโอนสินทรัพย์จากลูกค้า</t>
  </si>
  <si>
    <t>ต้นทุนการเปิดหน้าดินในช่วงการผลิตสำหรับเหมืองผิวดิน</t>
  </si>
  <si>
    <t>ฉบับที่ 21</t>
  </si>
  <si>
    <t>เงินที่นำส่งรัฐ</t>
  </si>
  <si>
    <t>กรอบแนวคิดสำหรับการรายงานทางการเงิน (ปรับปรุง 2558)</t>
  </si>
  <si>
    <t xml:space="preserve">     2.2   การปฏิบัติตามมาตรฐานการบัญชีใหม่ในระหว่างงวด (ต่อ)</t>
  </si>
  <si>
    <t xml:space="preserve"> - 5 -</t>
  </si>
  <si>
    <t xml:space="preserve"> - 6 -</t>
  </si>
  <si>
    <t xml:space="preserve"> - 7 -</t>
  </si>
  <si>
    <t>- 8 -</t>
  </si>
  <si>
    <t>- 9 -</t>
  </si>
  <si>
    <t>- 10 -</t>
  </si>
  <si>
    <t>- 11  -</t>
  </si>
  <si>
    <t>- 12  -</t>
  </si>
  <si>
    <t>- 16 -</t>
  </si>
  <si>
    <t xml:space="preserve"> - 19 -</t>
  </si>
  <si>
    <t>- 23 -</t>
  </si>
  <si>
    <t xml:space="preserve"> - 26 -</t>
  </si>
  <si>
    <t>- 32 -</t>
  </si>
  <si>
    <t xml:space="preserve">        เสนอซื้อขายในตลาดที่มีสภาพคล่องได้  บริษัทฯจะใช้วิธีราคาทุนหรือวิธีรายได้ในการวัดมูลค่ายุติธรรมของสินทรัพย์</t>
  </si>
  <si>
    <t xml:space="preserve">        และหนี้สินดังกล่าวแทน</t>
  </si>
  <si>
    <t xml:space="preserve">           COORDINATION LTD. (H.K)</t>
  </si>
  <si>
    <t xml:space="preserve">                  (ลงชื่อ)…………………………….……..……………………………………กรรมการตามอำนาจ</t>
  </si>
  <si>
    <t xml:space="preserve">            (ลงชื่อ)………………………………………………………………………………………..กรรมการตามอำนาจ</t>
  </si>
  <si>
    <t xml:space="preserve">             (ลงชื่อ)………………………………………………………………………………………..กรรมการตามอำนาจ</t>
  </si>
  <si>
    <t xml:space="preserve">                  (ลงชื่อ)……………………………………..………………………………….กรรมการตามอำนาจ</t>
  </si>
  <si>
    <t xml:space="preserve">            (ลงชื่อ)…………………………….……..……………………………………กรรมการตามอำนาจ</t>
  </si>
  <si>
    <t xml:space="preserve">                (ลงชื่อ)……………………….……………………………………………กรรมการตามอำนาจ</t>
  </si>
  <si>
    <t>ราคาตลาด หรือ ราคาเทียบเคียงกับ</t>
  </si>
  <si>
    <t xml:space="preserve">     ผู้ให้บริการรายอื่น</t>
  </si>
  <si>
    <t xml:space="preserve">                       (ลงชื่อ)……………………………………...……….…………………………กรรมการตามอำนาจ</t>
  </si>
  <si>
    <t>ภาษีเงินได้นิติบุคคลสำหรับงวด</t>
  </si>
  <si>
    <t>งบการเงินที่แสดงเงินลงทุนตามวิธีส่วนได้เสียและงบการเงินเฉพาะกิจการ</t>
  </si>
  <si>
    <t>- 30 -</t>
  </si>
  <si>
    <t xml:space="preserve">           มีดังนี้</t>
  </si>
  <si>
    <t xml:space="preserve">   รายการซื้ออสังหาริมทรัพย์</t>
  </si>
  <si>
    <t xml:space="preserve">       รายได้(ต่อ)</t>
  </si>
  <si>
    <t xml:space="preserve">       ค่าใช้จ่าย</t>
  </si>
  <si>
    <t>ต้นทุนค่าไฟฟ้า และไอน้ำ</t>
  </si>
  <si>
    <t>ค่าไฟฟ้าตามอัตราของการไฟฟ้าส่วนภูมิภาค</t>
  </si>
  <si>
    <t xml:space="preserve">     หักอัตราส่วนลด ค่าไอน้ำราคาตามสัญญา</t>
  </si>
  <si>
    <t>รายจ่ายเพื่อการก่อสร้าง</t>
  </si>
  <si>
    <t xml:space="preserve">กำหนดจากรูปแบบ  ขนาดอาคาร  วัสดุ และ  </t>
  </si>
  <si>
    <t xml:space="preserve">     เทคนิคการตกแต่ง</t>
  </si>
  <si>
    <t>ค่าใช้จ่ายอื่น ๆ</t>
  </si>
  <si>
    <t xml:space="preserve">       ค่าใช้จ่าย (ต่อ)</t>
  </si>
  <si>
    <t>- 31 -</t>
  </si>
  <si>
    <t xml:space="preserve"> - 34 -</t>
  </si>
  <si>
    <t>17. เงินปันผล</t>
  </si>
  <si>
    <t xml:space="preserve">               สำหรับปี 2558 ในอัตรา 0.23 บาทต่อหุ้น จำนวน 494,034,300 หุ้น จำนวนเงินรวม 113,627,889.00 บาท  ซึ่งได้จ่ายให้ผู้ถือหุ้น</t>
  </si>
  <si>
    <t xml:space="preserve">               สำหรับปี 2557 ในอัตรา 0.23 บาทต่อหุ้น จำนวน 494,034,300 หุ้น จำนวนเงินรวม 113,627,889.00 บาท  ซึ่งได้จ่ายให้ผู้ถือหุ้น</t>
  </si>
  <si>
    <t xml:space="preserve">               เรียบร้อยแล้ว เมื่อวันที่ 25 พฤษภาคม 2558</t>
  </si>
  <si>
    <t xml:space="preserve">      17.2  ตามมติที่ประชุมสามัญผู้ถือหุ้น ครั้งที่ 44 ประจำปี 2558 เมื่อวันที่ 27 เมษายน 2558 อนุมัติให้จ่ายเงินปันผลจากการดำเนินงาน</t>
  </si>
  <si>
    <t>18. กองทุนสำรองเลี้ยงชีพ</t>
  </si>
  <si>
    <t>19. สำรองตามกฎหมาย</t>
  </si>
  <si>
    <t>20. สำรองทั่วไป</t>
  </si>
  <si>
    <t>21. ภาษีเงินได้</t>
  </si>
  <si>
    <t>22. ค่าใช้จ่ายตามลักษณะ</t>
  </si>
  <si>
    <t>23. การบริหารการจัดการทุน</t>
  </si>
  <si>
    <t xml:space="preserve">24. ค่าตอบแทนกรรมการ </t>
  </si>
  <si>
    <t>25. ค่าตอบแทนผู้บริหาร</t>
  </si>
  <si>
    <t>26. ภาระผูกพันและหนี้สินที่อาจเกิดขึ้นในภายหน้า</t>
  </si>
  <si>
    <t xml:space="preserve">       26.1 บริษัทฯ   มีภาระผูกพันที่แสดงไว้ในงบการเงินที่แสดงเงินลงทุนตามวิธีส่วนได้เสียและงบการเงินเฉพาะกิจการ   ณ  วันที่  </t>
  </si>
  <si>
    <t xml:space="preserve">               26.1.1  บริษัทฯ ขอให้ธนาคารออกหนังสือค้ำประกันการใช้กระแสไฟฟ้ากับการไฟฟ้านครหลวงและการไฟฟ้าส่วนภูมิภาค</t>
  </si>
  <si>
    <t>26. ภาระผูกพันและหนี้สินที่อาจเกิดขึ้นในภายหน้า (ต่อ)</t>
  </si>
  <si>
    <t xml:space="preserve">               26.1.3  บริษัทฯ ได้ทำสัญญาในการซื้อกระแสไฟฟ้าจากบริษัทในเครือแห่งหนึ่งเป็นระยะเวลา 15 ปี เพื่อจำหน่ายแก่ผู้ใช้กระแสไฟฟ้า</t>
  </si>
  <si>
    <t xml:space="preserve">               26.1.2  บริษัทฯ  ทำสัญญาใช้เครื่องหมายการค้ากับบริษัทในต่างประเทศ  สำหรับสินค้าอุปโภคบริโภคซึ่งเป็นสัญญาต่างตอบแทน</t>
  </si>
  <si>
    <t xml:space="preserve">                            ในโครงการสวนอุตสาหกรรมฯ ศรีราชา บริษัทฯ จะต้องจ่ายชำระค่ากระแสไฟฟ้าตามเงื่อนไขที่กำหนดไว้ในสัญญา โดยผู้ใช้</t>
  </si>
  <si>
    <t xml:space="preserve">                            กระแสไฟฟ้าจะต้องค้ำประกันการใช้ไฟฟ้าต่อบริษัทฯ ตามขนาดของหม้อแปลงไฟฟ้าที่ขอใช้โดยคิดในราคา 400.00 บาท  </t>
  </si>
  <si>
    <t xml:space="preserve">                            ต่อ 1 KVA โดย              </t>
  </si>
  <si>
    <r>
      <t xml:space="preserve">                                       ณ วันที่ 31 ธันวาคม 2558 มีผู้ใช้กระแสไฟฟ้า จำนวน 64 ราย โดยจำนวน 53</t>
    </r>
    <r>
      <rPr>
        <sz val="16"/>
        <color indexed="8"/>
        <rFont val="AngsanaUPC"/>
        <family val="1"/>
      </rPr>
      <t xml:space="preserve"> ร</t>
    </r>
    <r>
      <rPr>
        <sz val="16"/>
        <color indexed="8"/>
        <rFont val="AngsanaUPC"/>
        <family val="1"/>
      </rPr>
      <t>าย ให้ธนาคารพาณิชย์เป็นผู้ค้ำประกัน</t>
    </r>
  </si>
  <si>
    <t xml:space="preserve">                           การใช้กระแสไฟฟ้าต่อบริษัทฯ จำนวน 187,761,300.00 บาท จำนวน 6 ราย ได้ค้ำประกันด้วยเงินสด จำนวน 1,022,000.00 บาท</t>
  </si>
  <si>
    <t xml:space="preserve">                           โดยธนาคารพาณิชย์และเงินสด จำนวน 12,306,044.00 บาท                     </t>
  </si>
  <si>
    <t xml:space="preserve">      โดยไม่รวมเงินเดือนและผลประโยชน์ที่เกี่ยวข้องที่จ่ายให้กับกรรมการในฐานะผู้บริหาร</t>
  </si>
  <si>
    <t xml:space="preserve">      ซึ่งโครงสร้างทุนที่เหมาะสม</t>
  </si>
  <si>
    <t xml:space="preserve">    วัตถุประสงค์ของบริษัทฯ ในการบริหารทางการเงินคือ การดำรงไว้ซึ่งความสามารถในการดำเนินงานอย่างต่อเนื่อง และดำรงไว้</t>
  </si>
  <si>
    <t xml:space="preserve">    ค่าตอบแทนกรรมการนี้เป็นประโยชน์ที่จ่ายให้แก่กรรมการของบริษัทฯ  ตามมาตรา 90  ของพระราชบัญญัติบริษัทมหาชนจำกัด </t>
  </si>
  <si>
    <t xml:space="preserve">    ค่าตอบแทนกรรมการบริหาร ผู้จัดการและผู้บริหารสี่รายแรกรองจากผู้จัดการลงมา และผู้บริหารในระดับเทียบเท่ารายที่สี่ทุกราย  </t>
  </si>
  <si>
    <t xml:space="preserve">      ประกอบด้วย เงินเดือน เงินอุดหนุน เงินตอบแทนการเกษียณอายุ  และเบี้ยประชุม</t>
  </si>
  <si>
    <t xml:space="preserve">       ณ วันที่รายงาน โดยถือว่าข้อสมมติฐานอื่นๆ คงที่ จะมีผลกระทบต่อภาระผูกพันผลประโยชน์ที่กำหนดไว้เป็นจำนวนเงินดังต่อไปนี้</t>
  </si>
  <si>
    <t xml:space="preserve">                ซึ่งที่ดินบางส่วนมีการขายและโอนกรรมสิทธิ์ให้แก่บุคคลอื่นไปแล้ว และการดำเนินคดีดังกล่าวอยู่ในระหว่างพิจารณา</t>
  </si>
  <si>
    <t xml:space="preserve">       26.5 บริษัทฯ มีวงเงินค้ำประกันที่ทำกับธนาคาร สถาบันการเงินและบริษัทต่างๆ ให้กับกิจการที่เกี่ยวข้องกันที่แสดงไว้ในงบการเงินที่แสดง</t>
  </si>
  <si>
    <t xml:space="preserve">                เงินลงทุนตามวิธีส่วนได้เสียและงบการเงินเฉพาะกิจการ ดังนี้</t>
  </si>
  <si>
    <t xml:space="preserve">       ต่างประเทศ  บริษัทฯ  จะไม่เรียกเก็บค่าธรรมเนียมค้ำประกัน</t>
  </si>
  <si>
    <t>27. รายการบัญชีกับกิจการที่เกี่ยวข้องกัน</t>
  </si>
  <si>
    <t>27. รายการบัญชีกับกิจการที่เกี่ยวข้องกัน (ต่อ)</t>
  </si>
  <si>
    <t>28.  การเสนอข้อมูลทางการเงินจำแนกตามส่วนงาน</t>
  </si>
  <si>
    <t>28.  การเสนอข้อมูลทางการเงินจำแนกตามส่วนงาน (ต่อ)</t>
  </si>
  <si>
    <t>29. การเปิดเผยข้อมูลเกี่ยวกับเครื่องมือทางการเงิน</t>
  </si>
  <si>
    <t xml:space="preserve">       29.1  นโยบายการบัญชี</t>
  </si>
  <si>
    <t xml:space="preserve">       29.2  การบริหารความเสี่ยง</t>
  </si>
  <si>
    <t xml:space="preserve">                 รายละเอียดของนโยบายการบัญชีที่สำคัญ วิธีการใช้ซึ่งรวมถึงเกณฑ์ในการรับรู้และวัดมูลค่าที่เกี่ยวกับสินทรัพย์  และ</t>
  </si>
  <si>
    <t xml:space="preserve">                 หนี้สินทางการเงินแต่ละประเภท  ได้เปิดเผยไว้แล้วในหมายเหตุข้อ 3</t>
  </si>
  <si>
    <t xml:space="preserve">                 บริษัทฯ ไม่มีนโยบายในการประกอบธุรกรรมทางตราสารทางการเงิน  เพื่อเก็งกำไรหรือเพื่อค้า</t>
  </si>
  <si>
    <t xml:space="preserve">       29.3  ความเสี่ยงเกี่ยวกับอัตราดอกเบี้ย</t>
  </si>
  <si>
    <t xml:space="preserve">                 บริษัทฯ อาจมีความเสี่ยงที่เกิดจากการเปลี่ยนแปลงของอัตราดอกเบี้ยในตลาด  ซึ่งมีผลกระทบต่อผลการดำเนินงาน</t>
  </si>
  <si>
    <t xml:space="preserve">                 และกระแสเงินสด     </t>
  </si>
  <si>
    <t xml:space="preserve">       29.4  ความเสี่ยงด้านสินเชื่อ</t>
  </si>
  <si>
    <t xml:space="preserve">                 บริษัทฯ มีความเสี่ยงด้านการให้สินเชื่อที่เกี่ยวเนื่องกับลูกหนี้การค้า    โดยมีนโยบายการให้สินเชื่ออย่างระมัดระวัง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</si>
</sst>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0;\(#,##0.00\)"/>
    <numFmt numFmtId="200" formatCode="#,##0_);[Red]\(#,##0.00\)"/>
    <numFmt numFmtId="201" formatCode="#,##0.00_);[Black]\(#,##0.00\)\ "/>
    <numFmt numFmtId="202" formatCode="#,##0.00_);[Red]\(#,##0.0000\)"/>
    <numFmt numFmtId="203" formatCode="###0.00_);[Red]\(###0.00\)"/>
    <numFmt numFmtId="204" formatCode="#,##0.00\ ;[Red]\(#,##0.00\)"/>
    <numFmt numFmtId="205" formatCode="#,##0\ ;[Red]\(#,##0\)"/>
    <numFmt numFmtId="206" formatCode="#,##0.00\ ;\(#,##0.00\)"/>
    <numFmt numFmtId="207" formatCode="##,##0.00_);\(#,##0.00\)"/>
    <numFmt numFmtId="208" formatCode="#,##0_);\(#,###\)"/>
    <numFmt numFmtId="209" formatCode="##,##0_);\(#,##0\)"/>
    <numFmt numFmtId="210" formatCode="#,##0.00_);[Blue]\(#,##0.00\)"/>
    <numFmt numFmtId="211" formatCode="[$-101041E]d\ mmmm\ yyyy;@"/>
    <numFmt numFmtId="212" formatCode="#,##0.00;[Red]#,##0.00"/>
    <numFmt numFmtId="213" formatCode="#,##0;\(#,##0.00\)"/>
    <numFmt numFmtId="214" formatCode="#,##0.00_);[Black]\(#,##0.00\)"/>
    <numFmt numFmtId="215" formatCode="_-* #,##0.000_-;\-* #,##0.000_-;_-* &quot;-&quot;???_-;_-@_-"/>
    <numFmt numFmtId="216" formatCode="#,##0.00_)"/>
    <numFmt numFmtId="217" formatCode="_-* #,##0.00_-;\-* #,##0.00_-;_-* \-??_-;_-@_-"/>
    <numFmt numFmtId="218" formatCode="##,#00.00\ ;\(#,##0.00\)"/>
    <numFmt numFmtId="219" formatCode="##,##0.00_)\ ;\(#,##0.00\)"/>
    <numFmt numFmtId="220" formatCode="_-* #,##0.000_-;\-* #,##0.000_-;_-* &quot;-&quot;??_-;_-@_-"/>
    <numFmt numFmtId="221" formatCode="_-* #,##0.00_-;\(#,##0.00\)"/>
    <numFmt numFmtId="222" formatCode="_-* #,##0.00_-;\-* #,##0.00_-"/>
    <numFmt numFmtId="223" formatCode="##,##0.00;\(#,##0.00\)"/>
    <numFmt numFmtId="224" formatCode="_-* #,##0.00_-;\-* #,##0.00_-;_-* &quot;-&quot;??_-_-_-_-_-_-"/>
    <numFmt numFmtId="225" formatCode="#,##0.000;\-#,##0.000"/>
    <numFmt numFmtId="226" formatCode="_-* #,##0.00_-;\-* #,##0.00_-;_-* &quot;-&quot;??_-_-_-_-_-_-_-;_-@_-"/>
    <numFmt numFmtId="227" formatCode="#,##0.00_);[Blue]\(#,##0.0000\)"/>
    <numFmt numFmtId="228" formatCode="_-* #,##0.00_-;\-* #,##0.00_-;0.00_-"/>
    <numFmt numFmtId="229" formatCode="_-* #,##0.00_-;\(#,##0.00\);0.00_-"/>
    <numFmt numFmtId="230" formatCode="_-* #,##0_-;\-* #,##0_-;_-* &quot;-&quot;??_-;_-@_-"/>
    <numFmt numFmtId="231" formatCode="#,##0.00_ ;\-#,##0.00\ "/>
    <numFmt numFmtId="232" formatCode="#,##0.0_);\(#,###.0\)"/>
    <numFmt numFmtId="233" formatCode="#,##0.00_);\(#,###.00\)"/>
    <numFmt numFmtId="234" formatCode="##,##0.00_-;\(#,##0.00\)"/>
    <numFmt numFmtId="235" formatCode="_(* #,##0.00_);_(* \(#,##0.00\);_(* \-??_);_(@_)"/>
    <numFmt numFmtId="236" formatCode="&quot;Yes&quot;;&quot;Yes&quot;;&quot;No&quot;"/>
    <numFmt numFmtId="237" formatCode="&quot;True&quot;;&quot;True&quot;;&quot;False&quot;"/>
    <numFmt numFmtId="238" formatCode="&quot;On&quot;;&quot;On&quot;;&quot;Off&quot;"/>
    <numFmt numFmtId="239" formatCode="[$€-2]\ #,##0.00_);[Red]\([$€-2]\ #,##0.00\)"/>
    <numFmt numFmtId="240" formatCode="#,##0_);\(#,##0.00\)"/>
    <numFmt numFmtId="241" formatCode="_-* #,##0.00_-;\(#,##0.00\);_-* \-??_-;_-@_-"/>
    <numFmt numFmtId="242" formatCode="_-* #,##0.00_-;\(#,##0.00\);_-* &quot;-&quot;??_-;_-@_-"/>
    <numFmt numFmtId="243" formatCode="_-* #,##0.00_-;\-* #,##0.00_-;&quot;-&quot;"/>
    <numFmt numFmtId="244" formatCode="#,##0.00_-;\(#,##0.00\);0.00_-"/>
    <numFmt numFmtId="245" formatCode="_-* #,##0.0_-;\-* #,##0.0_-;_-* &quot;-&quot;??_-;_-@_-"/>
    <numFmt numFmtId="246" formatCode="_(* #,##0.00_);_(* \(#,##0.00\)"/>
    <numFmt numFmtId="247" formatCode="\=&quot;- &quot;\&amp;0\&amp;&quot; -&quot;"/>
    <numFmt numFmtId="248" formatCode="&quot;- &quot;0&quot; -&quot;"/>
  </numFmts>
  <fonts count="51">
    <font>
      <sz val="14"/>
      <name val="Cordia New"/>
      <family val="0"/>
    </font>
    <font>
      <sz val="12"/>
      <name val="Helv"/>
      <family val="0"/>
    </font>
    <font>
      <sz val="8"/>
      <name val="Cordia Ne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6"/>
      <name val="Angsana New"/>
      <family val="1"/>
    </font>
    <font>
      <sz val="14"/>
      <name val="BrowalliaUPC"/>
      <family val="2"/>
    </font>
    <font>
      <sz val="16"/>
      <color indexed="8"/>
      <name val="AngsanaUPC"/>
      <family val="1"/>
    </font>
    <font>
      <sz val="12"/>
      <color indexed="8"/>
      <name val="AngsanaUPC"/>
      <family val="1"/>
    </font>
    <font>
      <b/>
      <sz val="16"/>
      <color indexed="8"/>
      <name val="AngsanaUPC"/>
      <family val="1"/>
    </font>
    <font>
      <sz val="16"/>
      <color indexed="8"/>
      <name val="Cordia New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5"/>
      <color indexed="8"/>
      <name val="Angsana New"/>
      <family val="1"/>
    </font>
    <font>
      <sz val="15"/>
      <color indexed="8"/>
      <name val="AngsanaUPC"/>
      <family val="1"/>
    </font>
    <font>
      <b/>
      <sz val="15"/>
      <color indexed="8"/>
      <name val="Angsana New"/>
      <family val="1"/>
    </font>
    <font>
      <sz val="14"/>
      <color indexed="8"/>
      <name val="Cordia New"/>
      <family val="2"/>
    </font>
    <font>
      <sz val="14"/>
      <color indexed="8"/>
      <name val="AngsanaUPC"/>
      <family val="1"/>
    </font>
    <font>
      <b/>
      <sz val="12"/>
      <color indexed="8"/>
      <name val="AngsanaUPC"/>
      <family val="1"/>
    </font>
    <font>
      <b/>
      <sz val="16"/>
      <name val="AngsanaUPC"/>
      <family val="1"/>
    </font>
    <font>
      <b/>
      <sz val="16"/>
      <name val="Angsana New"/>
      <family val="1"/>
    </font>
    <font>
      <sz val="16"/>
      <name val="AngsanaUPC"/>
      <family val="1"/>
    </font>
    <font>
      <sz val="15"/>
      <name val="Angsana New"/>
      <family val="1"/>
    </font>
    <font>
      <sz val="14"/>
      <name val="AngsanaUPC"/>
      <family val="1"/>
    </font>
    <font>
      <sz val="11"/>
      <color indexed="8"/>
      <name val="Tahoma"/>
      <family val="2"/>
    </font>
    <font>
      <b/>
      <sz val="15"/>
      <name val="AngsanaUPC"/>
      <family val="1"/>
    </font>
    <font>
      <sz val="11"/>
      <color indexed="8"/>
      <name val="Calibri"/>
      <family val="2"/>
    </font>
    <font>
      <sz val="15"/>
      <name val="AngsanaUPC"/>
      <family val="1"/>
    </font>
    <font>
      <u val="single"/>
      <sz val="16"/>
      <name val="AngsanaUPC"/>
      <family val="1"/>
    </font>
    <font>
      <b/>
      <sz val="15"/>
      <color indexed="8"/>
      <name val="AngsanaUPC"/>
      <family val="1"/>
    </font>
    <font>
      <sz val="12"/>
      <color indexed="8"/>
      <name val="Cordia New"/>
      <family val="2"/>
    </font>
    <font>
      <u val="single"/>
      <sz val="16"/>
      <color indexed="8"/>
      <name val="Angsana New"/>
      <family val="1"/>
    </font>
    <font>
      <sz val="12"/>
      <name val="AngsanaUPC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color indexed="8"/>
      <name val="Angsana New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1" applyNumberFormat="0" applyAlignment="0" applyProtection="0"/>
    <xf numFmtId="0" fontId="3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235" fontId="24" fillId="0" borderId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7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47" fillId="15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7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1" fillId="0" borderId="0">
      <alignment/>
      <protection/>
    </xf>
    <xf numFmtId="0" fontId="0" fillId="0" borderId="0">
      <alignment/>
      <protection/>
    </xf>
  </cellStyleXfs>
  <cellXfs count="779">
    <xf numFmtId="0" fontId="0" fillId="0" borderId="0" xfId="0" applyAlignment="1">
      <alignment/>
    </xf>
    <xf numFmtId="40" fontId="8" fillId="0" borderId="0" xfId="149" applyNumberFormat="1" applyFont="1" applyFill="1" applyAlignment="1">
      <alignment vertical="center"/>
      <protection/>
    </xf>
    <xf numFmtId="43" fontId="8" fillId="0" borderId="0" xfId="45" applyFont="1" applyFill="1" applyAlignment="1">
      <alignment vertical="center"/>
    </xf>
    <xf numFmtId="39" fontId="8" fillId="0" borderId="0" xfId="0" applyNumberFormat="1" applyFont="1" applyFill="1" applyAlignment="1">
      <alignment/>
    </xf>
    <xf numFmtId="39" fontId="8" fillId="0" borderId="0" xfId="167" applyNumberFormat="1" applyFont="1" applyFill="1" applyBorder="1" applyAlignment="1" applyProtection="1" quotePrefix="1">
      <alignment horizontal="centerContinuous"/>
      <protection/>
    </xf>
    <xf numFmtId="39" fontId="9" fillId="0" borderId="0" xfId="0" applyNumberFormat="1" applyFont="1" applyFill="1" applyAlignment="1">
      <alignment/>
    </xf>
    <xf numFmtId="39" fontId="8" fillId="0" borderId="0" xfId="167" applyNumberFormat="1" applyFont="1" applyFill="1" applyBorder="1" applyAlignment="1" applyProtection="1">
      <alignment horizontal="left"/>
      <protection/>
    </xf>
    <xf numFmtId="39" fontId="8" fillId="0" borderId="0" xfId="167" applyNumberFormat="1" applyFont="1" applyFill="1" applyBorder="1" applyAlignment="1" applyProtection="1" quotePrefix="1">
      <alignment horizontal="center"/>
      <protection/>
    </xf>
    <xf numFmtId="39" fontId="8" fillId="0" borderId="0" xfId="167" applyNumberFormat="1" applyFont="1" applyFill="1" applyBorder="1" applyAlignment="1" applyProtection="1">
      <alignment horizontal="center"/>
      <protection/>
    </xf>
    <xf numFmtId="39" fontId="10" fillId="0" borderId="0" xfId="0" applyNumberFormat="1" applyFont="1" applyFill="1" applyAlignment="1">
      <alignment/>
    </xf>
    <xf numFmtId="39" fontId="10" fillId="0" borderId="0" xfId="0" applyNumberFormat="1" applyFont="1" applyFill="1" applyAlignment="1">
      <alignment horizontal="right"/>
    </xf>
    <xf numFmtId="39" fontId="10" fillId="0" borderId="0" xfId="167" applyNumberFormat="1" applyFont="1" applyFill="1" applyBorder="1" applyAlignment="1" applyProtection="1">
      <alignment horizontal="center"/>
      <protection/>
    </xf>
    <xf numFmtId="39" fontId="10" fillId="0" borderId="0" xfId="167" applyNumberFormat="1" applyFont="1" applyFill="1" applyBorder="1" applyAlignment="1" applyProtection="1" quotePrefix="1">
      <alignment horizontal="centerContinuous"/>
      <protection/>
    </xf>
    <xf numFmtId="39" fontId="10" fillId="0" borderId="10" xfId="167" applyNumberFormat="1" applyFont="1" applyFill="1" applyBorder="1" applyAlignment="1" applyProtection="1">
      <alignment horizontal="center"/>
      <protection/>
    </xf>
    <xf numFmtId="39" fontId="8" fillId="0" borderId="0" xfId="167" applyNumberFormat="1" applyFont="1" applyFill="1" applyBorder="1" applyAlignment="1" applyProtection="1">
      <alignment/>
      <protection/>
    </xf>
    <xf numFmtId="39" fontId="8" fillId="0" borderId="0" xfId="167" applyNumberFormat="1" applyFont="1" applyFill="1" applyBorder="1" applyAlignment="1" applyProtection="1" quotePrefix="1">
      <alignment/>
      <protection/>
    </xf>
    <xf numFmtId="207" fontId="8" fillId="0" borderId="0" xfId="167" applyNumberFormat="1" applyFont="1" applyFill="1" applyBorder="1" applyAlignment="1" applyProtection="1">
      <alignment/>
      <protection/>
    </xf>
    <xf numFmtId="207" fontId="10" fillId="0" borderId="0" xfId="167" applyNumberFormat="1" applyFont="1" applyFill="1" applyBorder="1" applyAlignment="1" applyProtection="1" quotePrefix="1">
      <alignment/>
      <protection/>
    </xf>
    <xf numFmtId="207" fontId="8" fillId="0" borderId="0" xfId="167" applyNumberFormat="1" applyFont="1" applyFill="1" applyBorder="1" applyAlignment="1" applyProtection="1" quotePrefix="1">
      <alignment/>
      <protection/>
    </xf>
    <xf numFmtId="39" fontId="8" fillId="0" borderId="0" xfId="0" applyNumberFormat="1" applyFont="1" applyFill="1" applyAlignment="1">
      <alignment/>
    </xf>
    <xf numFmtId="39" fontId="8" fillId="0" borderId="0" xfId="0" applyNumberFormat="1" applyFont="1" applyFill="1" applyAlignment="1">
      <alignment horizontal="center"/>
    </xf>
    <xf numFmtId="39" fontId="8" fillId="0" borderId="0" xfId="42" applyNumberFormat="1" applyFont="1" applyFill="1" applyAlignment="1">
      <alignment/>
    </xf>
    <xf numFmtId="39" fontId="11" fillId="0" borderId="0" xfId="0" applyNumberFormat="1" applyFont="1" applyFill="1" applyAlignment="1">
      <alignment/>
    </xf>
    <xf numFmtId="39" fontId="8" fillId="0" borderId="0" xfId="42" applyNumberFormat="1" applyFont="1" applyFill="1" applyAlignment="1">
      <alignment/>
    </xf>
    <xf numFmtId="39" fontId="8" fillId="0" borderId="0" xfId="167" applyNumberFormat="1" applyFont="1" applyFill="1" applyAlignment="1">
      <alignment/>
      <protection/>
    </xf>
    <xf numFmtId="39" fontId="12" fillId="0" borderId="0" xfId="0" applyNumberFormat="1" applyFont="1" applyFill="1" applyAlignment="1" quotePrefix="1">
      <alignment horizontal="center"/>
    </xf>
    <xf numFmtId="39" fontId="12" fillId="0" borderId="0" xfId="0" applyNumberFormat="1" applyFont="1" applyFill="1" applyAlignment="1">
      <alignment horizontal="center"/>
    </xf>
    <xf numFmtId="39" fontId="8" fillId="0" borderId="0" xfId="0" applyNumberFormat="1" applyFont="1" applyFill="1" applyAlignment="1">
      <alignment horizontal="left"/>
    </xf>
    <xf numFmtId="39" fontId="8" fillId="0" borderId="0" xfId="0" applyNumberFormat="1" applyFont="1" applyFill="1" applyAlignment="1">
      <alignment horizontal="centerContinuous"/>
    </xf>
    <xf numFmtId="0" fontId="8" fillId="0" borderId="0" xfId="149" applyFont="1" applyFill="1" applyAlignment="1">
      <alignment horizontal="centerContinuous"/>
      <protection/>
    </xf>
    <xf numFmtId="39" fontId="10" fillId="0" borderId="0" xfId="0" applyNumberFormat="1" applyFont="1" applyFill="1" applyAlignment="1">
      <alignment/>
    </xf>
    <xf numFmtId="39" fontId="8" fillId="0" borderId="0" xfId="42" applyNumberFormat="1" applyFont="1" applyFill="1" applyAlignment="1" applyProtection="1" quotePrefix="1">
      <alignment/>
      <protection/>
    </xf>
    <xf numFmtId="39" fontId="8" fillId="0" borderId="0" xfId="42" applyNumberFormat="1" applyFont="1" applyFill="1" applyAlignment="1" applyProtection="1" quotePrefix="1">
      <alignment horizontal="center"/>
      <protection/>
    </xf>
    <xf numFmtId="39" fontId="8" fillId="0" borderId="0" xfId="42" applyNumberFormat="1" applyFont="1" applyFill="1" applyAlignment="1">
      <alignment horizontal="center"/>
    </xf>
    <xf numFmtId="206" fontId="8" fillId="0" borderId="0" xfId="42" applyNumberFormat="1" applyFont="1" applyFill="1" applyAlignment="1">
      <alignment/>
    </xf>
    <xf numFmtId="206" fontId="8" fillId="0" borderId="11" xfId="96" applyNumberFormat="1" applyFont="1" applyFill="1" applyBorder="1" applyAlignment="1" applyProtection="1" quotePrefix="1">
      <alignment/>
      <protection/>
    </xf>
    <xf numFmtId="206" fontId="8" fillId="0" borderId="0" xfId="0" applyNumberFormat="1" applyFont="1" applyFill="1" applyAlignment="1">
      <alignment/>
    </xf>
    <xf numFmtId="206" fontId="8" fillId="0" borderId="12" xfId="42" applyNumberFormat="1" applyFont="1" applyFill="1" applyBorder="1" applyAlignment="1" applyProtection="1" quotePrefix="1">
      <alignment/>
      <protection/>
    </xf>
    <xf numFmtId="206" fontId="8" fillId="0" borderId="0" xfId="42" applyNumberFormat="1" applyFont="1" applyFill="1" applyBorder="1" applyAlignment="1" applyProtection="1" quotePrefix="1">
      <alignment/>
      <protection/>
    </xf>
    <xf numFmtId="0" fontId="10" fillId="0" borderId="0" xfId="0" applyFont="1" applyFill="1" applyAlignment="1">
      <alignment/>
    </xf>
    <xf numFmtId="0" fontId="8" fillId="0" borderId="0" xfId="0" applyFont="1" applyFill="1" applyAlignment="1" quotePrefix="1">
      <alignment horizontal="centerContinuous"/>
    </xf>
    <xf numFmtId="0" fontId="8" fillId="0" borderId="0" xfId="0" applyFont="1" applyFill="1" applyAlignment="1">
      <alignment/>
    </xf>
    <xf numFmtId="210" fontId="13" fillId="0" borderId="0" xfId="167" applyNumberFormat="1" applyFont="1" applyFill="1" applyAlignment="1" applyProtection="1">
      <alignment/>
      <protection/>
    </xf>
    <xf numFmtId="210" fontId="13" fillId="0" borderId="0" xfId="0" applyNumberFormat="1" applyFont="1" applyFill="1" applyAlignment="1">
      <alignment/>
    </xf>
    <xf numFmtId="210" fontId="13" fillId="0" borderId="0" xfId="42" applyNumberFormat="1" applyFont="1" applyFill="1" applyAlignment="1">
      <alignment/>
    </xf>
    <xf numFmtId="210" fontId="14" fillId="0" borderId="0" xfId="0" applyNumberFormat="1" applyFont="1" applyFill="1" applyAlignment="1">
      <alignment/>
    </xf>
    <xf numFmtId="39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210" fontId="16" fillId="0" borderId="0" xfId="0" applyNumberFormat="1" applyFont="1" applyFill="1" applyAlignment="1">
      <alignment/>
    </xf>
    <xf numFmtId="210" fontId="14" fillId="0" borderId="0" xfId="0" applyNumberFormat="1" applyFont="1" applyFill="1" applyBorder="1" applyAlignment="1">
      <alignment/>
    </xf>
    <xf numFmtId="210" fontId="14" fillId="0" borderId="0" xfId="167" applyNumberFormat="1" applyFont="1" applyFill="1" applyAlignment="1" applyProtection="1">
      <alignment/>
      <protection/>
    </xf>
    <xf numFmtId="210" fontId="14" fillId="0" borderId="0" xfId="53" applyNumberFormat="1" applyFont="1" applyFill="1" applyAlignment="1">
      <alignment/>
    </xf>
    <xf numFmtId="210" fontId="14" fillId="0" borderId="0" xfId="0" applyNumberFormat="1" applyFont="1" applyFill="1" applyAlignment="1">
      <alignment horizontal="center"/>
    </xf>
    <xf numFmtId="39" fontId="8" fillId="0" borderId="0" xfId="53" applyNumberFormat="1" applyFont="1" applyFill="1" applyAlignment="1">
      <alignment/>
    </xf>
    <xf numFmtId="39" fontId="8" fillId="0" borderId="0" xfId="53" applyNumberFormat="1" applyFont="1" applyFill="1" applyBorder="1" applyAlignment="1" applyProtection="1" quotePrefix="1">
      <alignment/>
      <protection/>
    </xf>
    <xf numFmtId="39" fontId="10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2" fillId="0" borderId="0" xfId="121" applyFont="1" applyFill="1" applyAlignment="1">
      <alignment/>
      <protection/>
    </xf>
    <xf numFmtId="39" fontId="8" fillId="0" borderId="0" xfId="167" applyNumberFormat="1" applyFont="1" applyFill="1" applyBorder="1" applyAlignment="1" applyProtection="1" quotePrefix="1">
      <alignment horizontal="left"/>
      <protection/>
    </xf>
    <xf numFmtId="39" fontId="13" fillId="0" borderId="0" xfId="121" applyNumberFormat="1" applyFont="1" applyFill="1" applyAlignment="1">
      <alignment/>
      <protection/>
    </xf>
    <xf numFmtId="0" fontId="12" fillId="0" borderId="0" xfId="121" applyFont="1" applyFill="1" applyAlignment="1">
      <alignment horizontal="center"/>
      <protection/>
    </xf>
    <xf numFmtId="39" fontId="10" fillId="0" borderId="11" xfId="0" applyNumberFormat="1" applyFont="1" applyFill="1" applyBorder="1" applyAlignment="1">
      <alignment/>
    </xf>
    <xf numFmtId="0" fontId="12" fillId="0" borderId="11" xfId="121" applyFont="1" applyFill="1" applyBorder="1" applyAlignment="1">
      <alignment horizontal="center"/>
      <protection/>
    </xf>
    <xf numFmtId="39" fontId="10" fillId="0" borderId="11" xfId="0" applyNumberFormat="1" applyFont="1" applyFill="1" applyBorder="1" applyAlignment="1">
      <alignment horizontal="left"/>
    </xf>
    <xf numFmtId="39" fontId="10" fillId="0" borderId="0" xfId="167" applyNumberFormat="1" applyFont="1" applyFill="1" applyBorder="1" applyAlignment="1" applyProtection="1" quotePrefix="1">
      <alignment horizontal="left"/>
      <protection/>
    </xf>
    <xf numFmtId="39" fontId="8" fillId="0" borderId="0" xfId="167" applyNumberFormat="1" applyFont="1" applyFill="1" applyBorder="1" applyAlignment="1" applyProtection="1" quotePrefix="1">
      <alignment horizontal="left" vertical="center"/>
      <protection/>
    </xf>
    <xf numFmtId="221" fontId="14" fillId="0" borderId="0" xfId="42" applyNumberFormat="1" applyFont="1" applyFill="1" applyBorder="1" applyAlignment="1" applyProtection="1" quotePrefix="1">
      <alignment horizontal="right"/>
      <protection/>
    </xf>
    <xf numFmtId="221" fontId="14" fillId="0" borderId="12" xfId="42" applyNumberFormat="1" applyFont="1" applyFill="1" applyBorder="1" applyAlignment="1">
      <alignment horizontal="right"/>
    </xf>
    <xf numFmtId="0" fontId="12" fillId="0" borderId="0" xfId="121" applyFont="1" applyFill="1" applyBorder="1" applyAlignment="1">
      <alignment horizontal="center"/>
      <protection/>
    </xf>
    <xf numFmtId="0" fontId="13" fillId="0" borderId="0" xfId="121" applyFont="1" applyFill="1" applyAlignment="1">
      <alignment/>
      <protection/>
    </xf>
    <xf numFmtId="43" fontId="13" fillId="0" borderId="0" xfId="42" applyFont="1" applyFill="1" applyBorder="1" applyAlignment="1">
      <alignment/>
    </xf>
    <xf numFmtId="216" fontId="13" fillId="0" borderId="0" xfId="42" applyNumberFormat="1" applyFont="1" applyFill="1" applyBorder="1" applyAlignment="1">
      <alignment/>
    </xf>
    <xf numFmtId="43" fontId="8" fillId="0" borderId="0" xfId="68" applyFont="1" applyFill="1" applyBorder="1" applyAlignment="1">
      <alignment horizontal="center" vertical="center"/>
    </xf>
    <xf numFmtId="219" fontId="13" fillId="0" borderId="0" xfId="121" applyNumberFormat="1" applyFont="1" applyFill="1" applyBorder="1" applyAlignment="1">
      <alignment/>
      <protection/>
    </xf>
    <xf numFmtId="210" fontId="10" fillId="0" borderId="0" xfId="0" applyNumberFormat="1" applyFont="1" applyFill="1" applyAlignment="1">
      <alignment/>
    </xf>
    <xf numFmtId="210" fontId="8" fillId="0" borderId="0" xfId="0" applyNumberFormat="1" applyFont="1" applyFill="1" applyAlignment="1">
      <alignment/>
    </xf>
    <xf numFmtId="210" fontId="8" fillId="0" borderId="0" xfId="42" applyNumberFormat="1" applyFont="1" applyFill="1" applyAlignment="1">
      <alignment/>
    </xf>
    <xf numFmtId="219" fontId="13" fillId="0" borderId="0" xfId="42" applyNumberFormat="1" applyFont="1" applyFill="1" applyBorder="1" applyAlignment="1">
      <alignment/>
    </xf>
    <xf numFmtId="210" fontId="8" fillId="0" borderId="0" xfId="42" applyNumberFormat="1" applyFont="1" applyFill="1" applyBorder="1" applyAlignment="1">
      <alignment/>
    </xf>
    <xf numFmtId="210" fontId="8" fillId="0" borderId="0" xfId="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43" fontId="13" fillId="0" borderId="0" xfId="42" applyFont="1" applyFill="1" applyBorder="1" applyAlignment="1">
      <alignment/>
    </xf>
    <xf numFmtId="39" fontId="9" fillId="0" borderId="0" xfId="0" applyNumberFormat="1" applyFont="1" applyFill="1" applyAlignment="1">
      <alignment horizontal="center"/>
    </xf>
    <xf numFmtId="203" fontId="10" fillId="0" borderId="0" xfId="0" applyNumberFormat="1" applyFont="1" applyFill="1" applyAlignment="1">
      <alignment horizontal="left"/>
    </xf>
    <xf numFmtId="203" fontId="8" fillId="0" borderId="0" xfId="0" applyNumberFormat="1" applyFont="1" applyFill="1" applyAlignment="1">
      <alignment horizontal="left"/>
    </xf>
    <xf numFmtId="203" fontId="8" fillId="0" borderId="0" xfId="0" applyNumberFormat="1" applyFont="1" applyFill="1" applyAlignment="1">
      <alignment/>
    </xf>
    <xf numFmtId="203" fontId="8" fillId="0" borderId="0" xfId="0" applyNumberFormat="1" applyFont="1" applyFill="1" applyAlignment="1">
      <alignment/>
    </xf>
    <xf numFmtId="203" fontId="8" fillId="0" borderId="0" xfId="0" applyNumberFormat="1" applyFont="1" applyFill="1" applyAlignment="1" quotePrefix="1">
      <alignment horizontal="center"/>
    </xf>
    <xf numFmtId="39" fontId="10" fillId="0" borderId="0" xfId="0" applyNumberFormat="1" applyFont="1" applyFill="1" applyAlignment="1">
      <alignment horizontal="center"/>
    </xf>
    <xf numFmtId="221" fontId="8" fillId="0" borderId="0" xfId="42" applyNumberFormat="1" applyFont="1" applyFill="1" applyBorder="1" applyAlignment="1">
      <alignment/>
    </xf>
    <xf numFmtId="221" fontId="8" fillId="0" borderId="0" xfId="42" applyNumberFormat="1" applyFont="1" applyFill="1" applyAlignment="1">
      <alignment/>
    </xf>
    <xf numFmtId="221" fontId="8" fillId="0" borderId="10" xfId="42" applyNumberFormat="1" applyFont="1" applyFill="1" applyBorder="1" applyAlignment="1">
      <alignment/>
    </xf>
    <xf numFmtId="225" fontId="8" fillId="0" borderId="0" xfId="0" applyNumberFormat="1" applyFont="1" applyFill="1" applyAlignment="1">
      <alignment/>
    </xf>
    <xf numFmtId="225" fontId="8" fillId="0" borderId="0" xfId="0" applyNumberFormat="1" applyFont="1" applyFill="1" applyAlignment="1">
      <alignment horizontal="center"/>
    </xf>
    <xf numFmtId="225" fontId="8" fillId="0" borderId="0" xfId="0" applyNumberFormat="1" applyFont="1" applyFill="1" applyAlignment="1">
      <alignment horizontal="left"/>
    </xf>
    <xf numFmtId="225" fontId="8" fillId="0" borderId="0" xfId="42" applyNumberFormat="1" applyFont="1" applyFill="1" applyBorder="1" applyAlignment="1">
      <alignment/>
    </xf>
    <xf numFmtId="225" fontId="8" fillId="0" borderId="0" xfId="42" applyNumberFormat="1" applyFont="1" applyFill="1" applyAlignment="1">
      <alignment/>
    </xf>
    <xf numFmtId="221" fontId="8" fillId="0" borderId="10" xfId="42" applyNumberFormat="1" applyFont="1" applyFill="1" applyBorder="1" applyAlignment="1">
      <alignment/>
    </xf>
    <xf numFmtId="221" fontId="8" fillId="0" borderId="0" xfId="42" applyNumberFormat="1" applyFont="1" applyFill="1" applyAlignment="1">
      <alignment/>
    </xf>
    <xf numFmtId="221" fontId="8" fillId="0" borderId="12" xfId="42" applyNumberFormat="1" applyFont="1" applyFill="1" applyBorder="1" applyAlignment="1">
      <alignment/>
    </xf>
    <xf numFmtId="39" fontId="12" fillId="0" borderId="0" xfId="167" applyNumberFormat="1" applyFont="1" applyFill="1" applyAlignment="1" applyProtection="1">
      <alignment horizontal="centerContinuous"/>
      <protection/>
    </xf>
    <xf numFmtId="39" fontId="12" fillId="0" borderId="0" xfId="0" applyNumberFormat="1" applyFont="1" applyFill="1" applyAlignment="1">
      <alignment/>
    </xf>
    <xf numFmtId="39" fontId="12" fillId="0" borderId="0" xfId="167" applyNumberFormat="1" applyFont="1" applyFill="1">
      <alignment/>
      <protection/>
    </xf>
    <xf numFmtId="39" fontId="13" fillId="0" borderId="0" xfId="167" applyNumberFormat="1" applyFont="1" applyFill="1">
      <alignment/>
      <protection/>
    </xf>
    <xf numFmtId="39" fontId="13" fillId="0" borderId="0" xfId="57" applyNumberFormat="1" applyFont="1" applyFill="1" applyAlignment="1">
      <alignment/>
    </xf>
    <xf numFmtId="39" fontId="13" fillId="0" borderId="0" xfId="167" applyNumberFormat="1" applyFont="1" applyFill="1" applyAlignment="1">
      <alignment/>
      <protection/>
    </xf>
    <xf numFmtId="39" fontId="13" fillId="0" borderId="0" xfId="0" applyNumberFormat="1" applyFont="1" applyFill="1" applyBorder="1" applyAlignment="1">
      <alignment/>
    </xf>
    <xf numFmtId="39" fontId="13" fillId="0" borderId="0" xfId="167" applyNumberFormat="1" applyFont="1" applyFill="1" applyAlignment="1" applyProtection="1">
      <alignment/>
      <protection/>
    </xf>
    <xf numFmtId="210" fontId="13" fillId="0" borderId="0" xfId="167" applyNumberFormat="1" applyFont="1" applyFill="1">
      <alignment/>
      <protection/>
    </xf>
    <xf numFmtId="39" fontId="13" fillId="0" borderId="0" xfId="57" applyNumberFormat="1" applyFont="1" applyFill="1" applyAlignment="1">
      <alignment/>
    </xf>
    <xf numFmtId="3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9" fontId="13" fillId="0" borderId="0" xfId="0" applyNumberFormat="1" applyFont="1" applyFill="1" applyAlignment="1">
      <alignment horizontal="centerContinuous"/>
    </xf>
    <xf numFmtId="39" fontId="13" fillId="0" borderId="0" xfId="167" applyNumberFormat="1" applyFont="1" applyFill="1" applyAlignment="1">
      <alignment horizontal="centerContinuous"/>
      <protection/>
    </xf>
    <xf numFmtId="39" fontId="13" fillId="0" borderId="0" xfId="0" applyNumberFormat="1" applyFont="1" applyFill="1" applyAlignment="1">
      <alignment/>
    </xf>
    <xf numFmtId="39" fontId="13" fillId="0" borderId="0" xfId="164" applyNumberFormat="1" applyFont="1" applyFill="1" applyBorder="1" applyAlignment="1" applyProtection="1">
      <alignment/>
      <protection/>
    </xf>
    <xf numFmtId="210" fontId="13" fillId="0" borderId="0" xfId="168" applyNumberFormat="1" applyFont="1" applyFill="1">
      <alignment/>
      <protection/>
    </xf>
    <xf numFmtId="0" fontId="13" fillId="0" borderId="0" xfId="146" applyNumberFormat="1" applyFont="1" applyFill="1" applyAlignment="1">
      <alignment horizontal="center" vertical="center"/>
      <protection/>
    </xf>
    <xf numFmtId="39" fontId="12" fillId="0" borderId="0" xfId="167" applyNumberFormat="1" applyFont="1" applyFill="1" applyAlignment="1">
      <alignment/>
      <protection/>
    </xf>
    <xf numFmtId="0" fontId="13" fillId="0" borderId="0" xfId="0" applyFont="1" applyFill="1" applyAlignment="1">
      <alignment vertical="center"/>
    </xf>
    <xf numFmtId="0" fontId="13" fillId="0" borderId="0" xfId="151" applyFont="1" applyFill="1">
      <alignment/>
      <protection/>
    </xf>
    <xf numFmtId="39" fontId="13" fillId="0" borderId="0" xfId="167" applyFont="1" applyFill="1">
      <alignment/>
      <protection/>
    </xf>
    <xf numFmtId="0" fontId="13" fillId="0" borderId="0" xfId="150" applyFont="1" applyFill="1">
      <alignment/>
      <protection/>
    </xf>
    <xf numFmtId="0" fontId="8" fillId="0" borderId="0" xfId="0" applyFont="1" applyFill="1" applyAlignment="1" quotePrefix="1">
      <alignment/>
    </xf>
    <xf numFmtId="43" fontId="8" fillId="0" borderId="0" xfId="42" applyFont="1" applyFill="1" applyAlignment="1">
      <alignment/>
    </xf>
    <xf numFmtId="39" fontId="8" fillId="0" borderId="0" xfId="135" applyNumberFormat="1" applyFont="1" applyFill="1" applyAlignment="1">
      <alignment horizontal="centerContinuous"/>
      <protection/>
    </xf>
    <xf numFmtId="39" fontId="8" fillId="0" borderId="0" xfId="135" applyNumberFormat="1" applyFont="1" applyFill="1">
      <alignment/>
      <protection/>
    </xf>
    <xf numFmtId="39" fontId="8" fillId="0" borderId="11" xfId="135" applyNumberFormat="1" applyFont="1" applyFill="1" applyBorder="1" applyAlignment="1">
      <alignment horizontal="centerContinuous"/>
      <protection/>
    </xf>
    <xf numFmtId="39" fontId="8" fillId="0" borderId="11" xfId="122" applyNumberFormat="1" applyFont="1" applyFill="1" applyBorder="1" applyAlignment="1">
      <alignment horizontal="centerContinuous"/>
      <protection/>
    </xf>
    <xf numFmtId="39" fontId="8" fillId="0" borderId="0" xfId="122" applyNumberFormat="1" applyFont="1" applyFill="1">
      <alignment/>
      <protection/>
    </xf>
    <xf numFmtId="39" fontId="8" fillId="0" borderId="0" xfId="122" applyNumberFormat="1" applyFont="1" applyFill="1" applyBorder="1" applyAlignment="1">
      <alignment horizontal="center"/>
      <protection/>
    </xf>
    <xf numFmtId="39" fontId="8" fillId="0" borderId="0" xfId="122" applyNumberFormat="1" applyFont="1" applyFill="1" applyBorder="1">
      <alignment/>
      <protection/>
    </xf>
    <xf numFmtId="208" fontId="8" fillId="0" borderId="0" xfId="122" applyNumberFormat="1" applyFont="1" applyFill="1" applyBorder="1">
      <alignment/>
      <protection/>
    </xf>
    <xf numFmtId="208" fontId="8" fillId="0" borderId="0" xfId="53" applyNumberFormat="1" applyFont="1" applyFill="1" applyBorder="1" applyAlignment="1">
      <alignment/>
    </xf>
    <xf numFmtId="208" fontId="8" fillId="0" borderId="0" xfId="135" applyNumberFormat="1" applyFont="1" applyFill="1" applyBorder="1">
      <alignment/>
      <protection/>
    </xf>
    <xf numFmtId="208" fontId="8" fillId="0" borderId="11" xfId="122" applyNumberFormat="1" applyFont="1" applyFill="1" applyBorder="1">
      <alignment/>
      <protection/>
    </xf>
    <xf numFmtId="208" fontId="8" fillId="0" borderId="0" xfId="122" applyNumberFormat="1" applyFont="1" applyFill="1">
      <alignment/>
      <protection/>
    </xf>
    <xf numFmtId="208" fontId="8" fillId="0" borderId="12" xfId="135" applyNumberFormat="1" applyFont="1" applyFill="1" applyBorder="1">
      <alignment/>
      <protection/>
    </xf>
    <xf numFmtId="208" fontId="8" fillId="0" borderId="0" xfId="135" applyNumberFormat="1" applyFont="1" applyFill="1">
      <alignment/>
      <protection/>
    </xf>
    <xf numFmtId="208" fontId="8" fillId="0" borderId="12" xfId="122" applyNumberFormat="1" applyFont="1" applyFill="1" applyBorder="1">
      <alignment/>
      <protection/>
    </xf>
    <xf numFmtId="39" fontId="8" fillId="0" borderId="0" xfId="122" applyNumberFormat="1" applyFont="1" applyFill="1" applyAlignment="1">
      <alignment horizontal="centerContinuous"/>
      <protection/>
    </xf>
    <xf numFmtId="39" fontId="8" fillId="0" borderId="0" xfId="122" applyNumberFormat="1" applyFont="1" applyFill="1" applyAlignment="1">
      <alignment horizontal="right"/>
      <protection/>
    </xf>
    <xf numFmtId="208" fontId="8" fillId="0" borderId="13" xfId="122" applyNumberFormat="1" applyFont="1" applyFill="1" applyBorder="1">
      <alignment/>
      <protection/>
    </xf>
    <xf numFmtId="0" fontId="10" fillId="0" borderId="0" xfId="0" applyFont="1" applyFill="1" applyAlignment="1">
      <alignment horizontal="right"/>
    </xf>
    <xf numFmtId="40" fontId="11" fillId="0" borderId="0" xfId="0" applyNumberFormat="1" applyFont="1" applyFill="1" applyAlignment="1">
      <alignment/>
    </xf>
    <xf numFmtId="40" fontId="8" fillId="0" borderId="0" xfId="0" applyNumberFormat="1" applyFont="1" applyFill="1" applyAlignment="1">
      <alignment/>
    </xf>
    <xf numFmtId="40" fontId="8" fillId="0" borderId="0" xfId="96" applyNumberFormat="1" applyFont="1" applyFill="1" applyAlignment="1">
      <alignment/>
    </xf>
    <xf numFmtId="40" fontId="8" fillId="0" borderId="0" xfId="167" applyNumberFormat="1" applyFont="1" applyFill="1" applyAlignment="1">
      <alignment/>
      <protection/>
    </xf>
    <xf numFmtId="40" fontId="10" fillId="0" borderId="0" xfId="96" applyNumberFormat="1" applyFont="1" applyFill="1" applyAlignment="1">
      <alignment horizontal="center"/>
    </xf>
    <xf numFmtId="40" fontId="10" fillId="0" borderId="0" xfId="0" applyNumberFormat="1" applyFont="1" applyFill="1" applyAlignment="1">
      <alignment horizontal="center"/>
    </xf>
    <xf numFmtId="40" fontId="10" fillId="0" borderId="0" xfId="0" applyNumberFormat="1" applyFont="1" applyFill="1" applyAlignment="1" quotePrefix="1">
      <alignment horizontal="center"/>
    </xf>
    <xf numFmtId="0" fontId="8" fillId="0" borderId="0" xfId="0" applyFont="1" applyFill="1" applyAlignment="1">
      <alignment/>
    </xf>
    <xf numFmtId="206" fontId="8" fillId="0" borderId="0" xfId="0" applyNumberFormat="1" applyFont="1" applyFill="1" applyAlignment="1">
      <alignment/>
    </xf>
    <xf numFmtId="43" fontId="8" fillId="0" borderId="0" xfId="68" applyFont="1" applyFill="1" applyBorder="1" applyAlignment="1">
      <alignment horizontal="center"/>
    </xf>
    <xf numFmtId="43" fontId="8" fillId="0" borderId="0" xfId="161" applyFont="1" applyFill="1" applyBorder="1" applyAlignment="1">
      <alignment/>
    </xf>
    <xf numFmtId="43" fontId="8" fillId="0" borderId="0" xfId="96" applyFont="1" applyFill="1" applyBorder="1" applyAlignment="1">
      <alignment/>
    </xf>
    <xf numFmtId="201" fontId="8" fillId="0" borderId="0" xfId="161" applyNumberFormat="1" applyFont="1" applyFill="1" applyBorder="1" applyAlignment="1">
      <alignment/>
    </xf>
    <xf numFmtId="40" fontId="10" fillId="0" borderId="0" xfId="96" applyNumberFormat="1" applyFont="1" applyFill="1" applyBorder="1" applyAlignment="1">
      <alignment horizontal="center"/>
    </xf>
    <xf numFmtId="40" fontId="10" fillId="0" borderId="0" xfId="96" applyNumberFormat="1" applyFont="1" applyFill="1" applyAlignment="1">
      <alignment/>
    </xf>
    <xf numFmtId="40" fontId="10" fillId="0" borderId="0" xfId="96" applyNumberFormat="1" applyFont="1" applyFill="1" applyBorder="1" applyAlignment="1">
      <alignment/>
    </xf>
    <xf numFmtId="43" fontId="10" fillId="0" borderId="11" xfId="96" applyFont="1" applyFill="1" applyBorder="1" applyAlignment="1">
      <alignment horizontal="center"/>
    </xf>
    <xf numFmtId="43" fontId="10" fillId="0" borderId="11" xfId="96" applyFont="1" applyFill="1" applyBorder="1" applyAlignment="1">
      <alignment horizontal="centerContinuous"/>
    </xf>
    <xf numFmtId="43" fontId="10" fillId="0" borderId="0" xfId="96" applyFont="1" applyFill="1" applyBorder="1" applyAlignment="1">
      <alignment horizontal="centerContinuous"/>
    </xf>
    <xf numFmtId="0" fontId="10" fillId="0" borderId="11" xfId="122" applyFont="1" applyFill="1" applyBorder="1">
      <alignment/>
      <protection/>
    </xf>
    <xf numFmtId="0" fontId="10" fillId="0" borderId="11" xfId="122" applyFont="1" applyFill="1" applyBorder="1" applyAlignment="1">
      <alignment horizontal="center"/>
      <protection/>
    </xf>
    <xf numFmtId="0" fontId="8" fillId="0" borderId="0" xfId="122" applyFont="1" applyFill="1" applyAlignment="1">
      <alignment/>
      <protection/>
    </xf>
    <xf numFmtId="43" fontId="8" fillId="0" borderId="0" xfId="16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122" applyFont="1" applyFill="1" applyBorder="1" applyAlignment="1">
      <alignment/>
      <protection/>
    </xf>
    <xf numFmtId="0" fontId="8" fillId="0" borderId="0" xfId="0" applyFont="1" applyFill="1" applyAlignment="1" quotePrefix="1">
      <alignment horizontal="center"/>
    </xf>
    <xf numFmtId="40" fontId="8" fillId="0" borderId="0" xfId="0" applyNumberFormat="1" applyFont="1" applyFill="1" applyBorder="1" applyAlignment="1">
      <alignment/>
    </xf>
    <xf numFmtId="0" fontId="10" fillId="0" borderId="0" xfId="122" applyFont="1" applyFill="1" applyBorder="1">
      <alignment/>
      <protection/>
    </xf>
    <xf numFmtId="0" fontId="10" fillId="0" borderId="0" xfId="122" applyFont="1" applyFill="1" applyBorder="1" applyAlignment="1">
      <alignment horizontal="center"/>
      <protection/>
    </xf>
    <xf numFmtId="0" fontId="8" fillId="0" borderId="0" xfId="122" applyFont="1" applyFill="1" applyAlignment="1">
      <alignment vertical="center"/>
      <protection/>
    </xf>
    <xf numFmtId="0" fontId="18" fillId="0" borderId="0" xfId="149" applyFont="1" applyFill="1">
      <alignment/>
      <protection/>
    </xf>
    <xf numFmtId="40" fontId="8" fillId="0" borderId="0" xfId="149" applyNumberFormat="1" applyFont="1" applyFill="1" applyAlignment="1">
      <alignment/>
      <protection/>
    </xf>
    <xf numFmtId="0" fontId="13" fillId="0" borderId="0" xfId="141" applyNumberFormat="1" applyFont="1" applyFill="1" applyAlignment="1" quotePrefix="1">
      <alignment horizontal="centerContinuous" vertical="center"/>
      <protection/>
    </xf>
    <xf numFmtId="0" fontId="13" fillId="0" borderId="0" xfId="141" applyNumberFormat="1" applyFont="1" applyFill="1" applyAlignment="1">
      <alignment horizontal="centerContinuous" vertical="center"/>
      <protection/>
    </xf>
    <xf numFmtId="0" fontId="13" fillId="0" borderId="0" xfId="141" applyFont="1" applyFill="1" applyAlignment="1">
      <alignment vertical="center"/>
      <protection/>
    </xf>
    <xf numFmtId="40" fontId="10" fillId="0" borderId="0" xfId="122" applyNumberFormat="1" applyFont="1" applyFill="1" applyAlignment="1">
      <alignment vertical="center"/>
      <protection/>
    </xf>
    <xf numFmtId="40" fontId="8" fillId="0" borderId="0" xfId="83" applyNumberFormat="1" applyFont="1" applyFill="1" applyAlignment="1">
      <alignment vertical="center"/>
    </xf>
    <xf numFmtId="40" fontId="8" fillId="0" borderId="0" xfId="122" applyNumberFormat="1" applyFont="1" applyFill="1" applyAlignment="1">
      <alignment vertical="center"/>
      <protection/>
    </xf>
    <xf numFmtId="0" fontId="8" fillId="0" borderId="0" xfId="122" applyNumberFormat="1" applyFont="1" applyFill="1" applyAlignment="1">
      <alignment vertical="center"/>
      <protection/>
    </xf>
    <xf numFmtId="0" fontId="8" fillId="0" borderId="0" xfId="149" applyFont="1" applyFill="1" applyAlignment="1">
      <alignment horizontal="right" vertical="center"/>
      <protection/>
    </xf>
    <xf numFmtId="199" fontId="8" fillId="0" borderId="0" xfId="167" applyNumberFormat="1" applyFont="1" applyFill="1" applyBorder="1" applyAlignment="1" applyProtection="1">
      <alignment horizontal="centerContinuous" vertical="center"/>
      <protection/>
    </xf>
    <xf numFmtId="39" fontId="8" fillId="0" borderId="0" xfId="122" applyNumberFormat="1" applyFont="1" applyFill="1" applyBorder="1" applyAlignment="1">
      <alignment horizontal="centerContinuous" vertical="center"/>
      <protection/>
    </xf>
    <xf numFmtId="199" fontId="8" fillId="0" borderId="0" xfId="167" applyNumberFormat="1" applyFont="1" applyFill="1" applyBorder="1" applyAlignment="1" applyProtection="1">
      <alignment vertical="center"/>
      <protection/>
    </xf>
    <xf numFmtId="40" fontId="8" fillId="0" borderId="0" xfId="122" applyNumberFormat="1" applyFont="1" applyFill="1" applyAlignment="1">
      <alignment horizontal="center" vertical="center"/>
      <protection/>
    </xf>
    <xf numFmtId="40" fontId="8" fillId="0" borderId="0" xfId="83" applyNumberFormat="1" applyFont="1" applyFill="1" applyBorder="1" applyAlignment="1" quotePrefix="1">
      <alignment horizontal="centerContinuous" vertical="center"/>
    </xf>
    <xf numFmtId="40" fontId="8" fillId="0" borderId="0" xfId="83" applyNumberFormat="1" applyFont="1" applyFill="1" applyBorder="1" applyAlignment="1" quotePrefix="1">
      <alignment horizontal="center" vertical="center"/>
    </xf>
    <xf numFmtId="40" fontId="8" fillId="0" borderId="0" xfId="83" applyNumberFormat="1" applyFont="1" applyFill="1" applyBorder="1" applyAlignment="1">
      <alignment horizontal="centerContinuous" vertical="center"/>
    </xf>
    <xf numFmtId="204" fontId="8" fillId="0" borderId="0" xfId="83" applyNumberFormat="1" applyFont="1" applyFill="1" applyBorder="1" applyAlignment="1">
      <alignment vertical="center"/>
    </xf>
    <xf numFmtId="43" fontId="8" fillId="0" borderId="0" xfId="83" applyFont="1" applyFill="1" applyBorder="1" applyAlignment="1">
      <alignment vertical="center"/>
    </xf>
    <xf numFmtId="2" fontId="8" fillId="0" borderId="0" xfId="122" applyNumberFormat="1" applyFont="1" applyFill="1" applyBorder="1" applyAlignment="1">
      <alignment vertical="center"/>
      <protection/>
    </xf>
    <xf numFmtId="0" fontId="8" fillId="0" borderId="0" xfId="122" applyFont="1" applyFill="1" applyBorder="1" applyAlignment="1">
      <alignment vertical="center"/>
      <protection/>
    </xf>
    <xf numFmtId="43" fontId="8" fillId="0" borderId="0" xfId="83" applyFont="1" applyFill="1" applyAlignment="1">
      <alignment vertical="center"/>
    </xf>
    <xf numFmtId="2" fontId="8" fillId="0" borderId="0" xfId="122" applyNumberFormat="1" applyFont="1" applyFill="1" applyAlignment="1">
      <alignment vertical="center"/>
      <protection/>
    </xf>
    <xf numFmtId="4" fontId="8" fillId="0" borderId="0" xfId="122" applyNumberFormat="1" applyFont="1" applyFill="1" applyAlignment="1">
      <alignment vertical="center"/>
      <protection/>
    </xf>
    <xf numFmtId="43" fontId="8" fillId="0" borderId="0" xfId="122" applyNumberFormat="1" applyFont="1" applyFill="1" applyAlignment="1">
      <alignment vertical="center"/>
      <protection/>
    </xf>
    <xf numFmtId="40" fontId="10" fillId="0" borderId="0" xfId="149" applyNumberFormat="1" applyFont="1" applyFill="1" applyAlignment="1">
      <alignment vertical="center"/>
      <protection/>
    </xf>
    <xf numFmtId="0" fontId="8" fillId="0" borderId="0" xfId="149" applyFont="1" applyFill="1" applyAlignment="1">
      <alignment vertical="center"/>
      <protection/>
    </xf>
    <xf numFmtId="212" fontId="8" fillId="0" borderId="0" xfId="149" applyNumberFormat="1" applyFont="1" applyFill="1" applyAlignment="1">
      <alignment vertical="center"/>
      <protection/>
    </xf>
    <xf numFmtId="204" fontId="8" fillId="0" borderId="0" xfId="83" applyNumberFormat="1" applyFont="1" applyFill="1" applyAlignment="1">
      <alignment vertical="center"/>
    </xf>
    <xf numFmtId="43" fontId="8" fillId="0" borderId="0" xfId="53" applyFont="1" applyFill="1" applyAlignment="1">
      <alignment vertical="center"/>
    </xf>
    <xf numFmtId="0" fontId="8" fillId="0" borderId="0" xfId="149" applyFont="1" applyFill="1" applyAlignment="1">
      <alignment horizontal="centerContinuous" vertical="center"/>
      <protection/>
    </xf>
    <xf numFmtId="40" fontId="8" fillId="0" borderId="0" xfId="149" applyNumberFormat="1" applyFont="1" applyFill="1" applyAlignment="1">
      <alignment horizontal="centerContinuous" vertical="center"/>
      <protection/>
    </xf>
    <xf numFmtId="0" fontId="8" fillId="0" borderId="0" xfId="149" applyFont="1" applyFill="1" applyAlignment="1">
      <alignment horizontal="left" vertical="center"/>
      <protection/>
    </xf>
    <xf numFmtId="40" fontId="8" fillId="0" borderId="0" xfId="149" applyNumberFormat="1" applyFont="1" applyFill="1" applyAlignment="1">
      <alignment horizontal="left" vertical="center"/>
      <protection/>
    </xf>
    <xf numFmtId="0" fontId="8" fillId="0" borderId="0" xfId="149" applyFont="1" applyFill="1" applyAlignment="1">
      <alignment horizontal="center" vertical="center"/>
      <protection/>
    </xf>
    <xf numFmtId="200" fontId="8" fillId="0" borderId="0" xfId="149" applyNumberFormat="1" applyFont="1" applyFill="1" applyAlignment="1">
      <alignment vertical="center"/>
      <protection/>
    </xf>
    <xf numFmtId="214" fontId="8" fillId="0" borderId="0" xfId="149" applyNumberFormat="1" applyFont="1" applyFill="1" applyBorder="1" applyAlignment="1">
      <alignment vertical="center"/>
      <protection/>
    </xf>
    <xf numFmtId="213" fontId="8" fillId="0" borderId="0" xfId="149" applyNumberFormat="1" applyFont="1" applyFill="1" applyAlignment="1">
      <alignment vertical="center"/>
      <protection/>
    </xf>
    <xf numFmtId="202" fontId="8" fillId="0" borderId="10" xfId="149" applyNumberFormat="1" applyFont="1" applyFill="1" applyBorder="1" applyAlignment="1">
      <alignment vertical="center"/>
      <protection/>
    </xf>
    <xf numFmtId="202" fontId="8" fillId="0" borderId="14" xfId="149" applyNumberFormat="1" applyFont="1" applyFill="1" applyBorder="1" applyAlignment="1">
      <alignment vertical="center"/>
      <protection/>
    </xf>
    <xf numFmtId="202" fontId="8" fillId="0" borderId="0" xfId="149" applyNumberFormat="1" applyFont="1" applyFill="1" applyBorder="1" applyAlignment="1">
      <alignment vertical="center"/>
      <protection/>
    </xf>
    <xf numFmtId="43" fontId="8" fillId="0" borderId="14" xfId="45" applyFont="1" applyFill="1" applyBorder="1" applyAlignment="1">
      <alignment vertical="center"/>
    </xf>
    <xf numFmtId="4" fontId="13" fillId="0" borderId="0" xfId="141" applyNumberFormat="1" applyFont="1" applyFill="1" applyAlignment="1">
      <alignment vertical="center"/>
      <protection/>
    </xf>
    <xf numFmtId="206" fontId="8" fillId="0" borderId="10" xfId="45" applyNumberFormat="1" applyFont="1" applyFill="1" applyBorder="1" applyAlignment="1">
      <alignment vertical="center"/>
    </xf>
    <xf numFmtId="202" fontId="8" fillId="0" borderId="0" xfId="149" applyNumberFormat="1" applyFont="1" applyFill="1" applyAlignment="1">
      <alignment vertical="center"/>
      <protection/>
    </xf>
    <xf numFmtId="43" fontId="13" fillId="0" borderId="0" xfId="42" applyFont="1" applyFill="1" applyAlignment="1">
      <alignment vertical="center"/>
    </xf>
    <xf numFmtId="202" fontId="8" fillId="0" borderId="15" xfId="149" applyNumberFormat="1" applyFont="1" applyFill="1" applyBorder="1" applyAlignment="1">
      <alignment vertical="center"/>
      <protection/>
    </xf>
    <xf numFmtId="0" fontId="8" fillId="0" borderId="0" xfId="122" applyFont="1" applyFill="1" applyAlignment="1" quotePrefix="1">
      <alignment horizontal="center" vertical="center"/>
      <protection/>
    </xf>
    <xf numFmtId="0" fontId="8" fillId="0" borderId="0" xfId="122" applyFont="1" applyFill="1" applyBorder="1" applyAlignment="1">
      <alignment horizontal="center" vertical="center"/>
      <protection/>
    </xf>
    <xf numFmtId="43" fontId="13" fillId="0" borderId="11" xfId="68" applyFont="1" applyFill="1" applyBorder="1" applyAlignment="1">
      <alignment vertical="center"/>
    </xf>
    <xf numFmtId="0" fontId="8" fillId="0" borderId="0" xfId="149" applyFont="1" applyFill="1" applyAlignment="1">
      <alignment horizontal="left" vertical="center"/>
      <protection/>
    </xf>
    <xf numFmtId="40" fontId="8" fillId="0" borderId="0" xfId="149" applyNumberFormat="1" applyFont="1" applyFill="1" applyAlignment="1">
      <alignment horizontal="left" vertical="center"/>
      <protection/>
    </xf>
    <xf numFmtId="0" fontId="13" fillId="0" borderId="0" xfId="141" applyFont="1" applyFill="1" applyAlignment="1">
      <alignment/>
      <protection/>
    </xf>
    <xf numFmtId="43" fontId="8" fillId="0" borderId="0" xfId="71" applyFont="1" applyFill="1" applyBorder="1" applyAlignment="1">
      <alignment vertical="center"/>
    </xf>
    <xf numFmtId="207" fontId="9" fillId="0" borderId="0" xfId="147" applyNumberFormat="1" applyFont="1" applyFill="1">
      <alignment/>
      <protection/>
    </xf>
    <xf numFmtId="40" fontId="19" fillId="0" borderId="0" xfId="147" applyNumberFormat="1" applyFont="1" applyFill="1" applyBorder="1">
      <alignment/>
      <protection/>
    </xf>
    <xf numFmtId="40" fontId="9" fillId="0" borderId="0" xfId="147" applyNumberFormat="1" applyFont="1" applyFill="1">
      <alignment/>
      <protection/>
    </xf>
    <xf numFmtId="40" fontId="19" fillId="0" borderId="11" xfId="147" applyNumberFormat="1" applyFont="1" applyFill="1" applyBorder="1">
      <alignment/>
      <protection/>
    </xf>
    <xf numFmtId="40" fontId="9" fillId="0" borderId="11" xfId="147" applyNumberFormat="1" applyFont="1" applyFill="1" applyBorder="1">
      <alignment/>
      <protection/>
    </xf>
    <xf numFmtId="40" fontId="19" fillId="0" borderId="0" xfId="147" applyNumberFormat="1" applyFont="1" applyFill="1" applyAlignment="1">
      <alignment horizontal="center"/>
      <protection/>
    </xf>
    <xf numFmtId="40" fontId="19" fillId="0" borderId="0" xfId="147" applyNumberFormat="1" applyFont="1" applyFill="1">
      <alignment/>
      <protection/>
    </xf>
    <xf numFmtId="207" fontId="19" fillId="0" borderId="0" xfId="147" applyNumberFormat="1" applyFont="1" applyFill="1" applyBorder="1" applyAlignment="1">
      <alignment horizontal="center" vertical="center"/>
      <protection/>
    </xf>
    <xf numFmtId="207" fontId="19" fillId="0" borderId="11" xfId="147" applyNumberFormat="1" applyFont="1" applyFill="1" applyBorder="1">
      <alignment/>
      <protection/>
    </xf>
    <xf numFmtId="207" fontId="19" fillId="0" borderId="11" xfId="147" applyNumberFormat="1" applyFont="1" applyFill="1" applyBorder="1" applyAlignment="1">
      <alignment horizontal="center"/>
      <protection/>
    </xf>
    <xf numFmtId="38" fontId="9" fillId="0" borderId="0" xfId="147" applyNumberFormat="1" applyFont="1" applyFill="1" applyAlignment="1">
      <alignment horizontal="center"/>
      <protection/>
    </xf>
    <xf numFmtId="40" fontId="9" fillId="0" borderId="0" xfId="147" applyNumberFormat="1" applyFont="1" applyFill="1" applyBorder="1" applyAlignment="1">
      <alignment/>
      <protection/>
    </xf>
    <xf numFmtId="40" fontId="9" fillId="0" borderId="0" xfId="147" applyNumberFormat="1" applyFont="1" applyFill="1" applyAlignment="1">
      <alignment horizontal="center"/>
      <protection/>
    </xf>
    <xf numFmtId="38" fontId="9" fillId="0" borderId="0" xfId="147" applyNumberFormat="1" applyFont="1" applyFill="1">
      <alignment/>
      <protection/>
    </xf>
    <xf numFmtId="43" fontId="9" fillId="0" borderId="0" xfId="103" applyNumberFormat="1" applyFont="1" applyFill="1" applyBorder="1" applyAlignment="1">
      <alignment/>
    </xf>
    <xf numFmtId="43" fontId="9" fillId="0" borderId="0" xfId="103" applyFont="1" applyFill="1" applyBorder="1" applyAlignment="1">
      <alignment/>
    </xf>
    <xf numFmtId="40" fontId="9" fillId="0" borderId="0" xfId="147" applyNumberFormat="1" applyFont="1" applyFill="1" applyBorder="1" applyAlignment="1">
      <alignment horizontal="left"/>
      <protection/>
    </xf>
    <xf numFmtId="40" fontId="9" fillId="0" borderId="0" xfId="147" applyNumberFormat="1" applyFont="1" applyFill="1" applyBorder="1">
      <alignment/>
      <protection/>
    </xf>
    <xf numFmtId="214" fontId="9" fillId="0" borderId="0" xfId="103" applyNumberFormat="1" applyFont="1" applyFill="1" applyBorder="1" applyAlignment="1">
      <alignment/>
    </xf>
    <xf numFmtId="43" fontId="9" fillId="0" borderId="12" xfId="103" applyFont="1" applyFill="1" applyBorder="1" applyAlignment="1">
      <alignment/>
    </xf>
    <xf numFmtId="0" fontId="9" fillId="0" borderId="0" xfId="147" applyFont="1" applyFill="1" applyBorder="1" applyAlignment="1">
      <alignment/>
      <protection/>
    </xf>
    <xf numFmtId="0" fontId="9" fillId="0" borderId="0" xfId="147" applyFont="1" applyFill="1" applyBorder="1" applyAlignment="1">
      <alignment horizontal="center"/>
      <protection/>
    </xf>
    <xf numFmtId="0" fontId="9" fillId="0" borderId="0" xfId="147" applyFont="1" applyFill="1" applyBorder="1" applyAlignment="1">
      <alignment horizontal="left"/>
      <protection/>
    </xf>
    <xf numFmtId="0" fontId="9" fillId="0" borderId="0" xfId="147" applyFont="1" applyFill="1" applyBorder="1">
      <alignment/>
      <protection/>
    </xf>
    <xf numFmtId="220" fontId="9" fillId="0" borderId="0" xfId="103" applyNumberFormat="1" applyFont="1" applyFill="1" applyBorder="1" applyAlignment="1">
      <alignment/>
    </xf>
    <xf numFmtId="40" fontId="9" fillId="0" borderId="0" xfId="122" applyNumberFormat="1" applyFont="1" applyFill="1">
      <alignment/>
      <protection/>
    </xf>
    <xf numFmtId="207" fontId="9" fillId="0" borderId="0" xfId="147" applyNumberFormat="1" applyFont="1" applyFill="1" applyBorder="1" applyAlignment="1">
      <alignment/>
      <protection/>
    </xf>
    <xf numFmtId="207" fontId="9" fillId="0" borderId="0" xfId="147" applyNumberFormat="1" applyFont="1" applyFill="1" applyAlignment="1">
      <alignment horizontal="center"/>
      <protection/>
    </xf>
    <xf numFmtId="207" fontId="9" fillId="0" borderId="0" xfId="147" applyNumberFormat="1" applyFont="1" applyFill="1" applyBorder="1" applyAlignment="1">
      <alignment horizontal="center"/>
      <protection/>
    </xf>
    <xf numFmtId="209" fontId="9" fillId="0" borderId="0" xfId="147" applyNumberFormat="1" applyFont="1" applyFill="1" applyBorder="1">
      <alignment/>
      <protection/>
    </xf>
    <xf numFmtId="207" fontId="9" fillId="0" borderId="0" xfId="147" applyNumberFormat="1" applyFont="1" applyFill="1" applyBorder="1">
      <alignment/>
      <protection/>
    </xf>
    <xf numFmtId="43" fontId="9" fillId="0" borderId="0" xfId="53" applyFont="1" applyFill="1" applyBorder="1" applyAlignment="1">
      <alignment/>
    </xf>
    <xf numFmtId="209" fontId="9" fillId="0" borderId="0" xfId="147" applyNumberFormat="1" applyFont="1" applyFill="1">
      <alignment/>
      <protection/>
    </xf>
    <xf numFmtId="43" fontId="9" fillId="0" borderId="0" xfId="53" applyFont="1" applyFill="1" applyAlignment="1">
      <alignment/>
    </xf>
    <xf numFmtId="43" fontId="9" fillId="0" borderId="0" xfId="53" applyFont="1" applyFill="1" applyBorder="1" applyAlignment="1" quotePrefix="1">
      <alignment/>
    </xf>
    <xf numFmtId="43" fontId="9" fillId="0" borderId="14" xfId="103" applyFont="1" applyFill="1" applyBorder="1" applyAlignment="1">
      <alignment/>
    </xf>
    <xf numFmtId="0" fontId="9" fillId="0" borderId="0" xfId="147" applyFont="1" applyFill="1" applyAlignment="1">
      <alignment horizontal="center"/>
      <protection/>
    </xf>
    <xf numFmtId="201" fontId="9" fillId="0" borderId="0" xfId="103" applyNumberFormat="1" applyFont="1" applyFill="1" applyBorder="1" applyAlignment="1">
      <alignment/>
    </xf>
    <xf numFmtId="201" fontId="9" fillId="0" borderId="12" xfId="103" applyNumberFormat="1" applyFont="1" applyFill="1" applyBorder="1" applyAlignment="1">
      <alignment/>
    </xf>
    <xf numFmtId="0" fontId="19" fillId="0" borderId="0" xfId="147" applyFont="1" applyFill="1" applyAlignment="1">
      <alignment/>
      <protection/>
    </xf>
    <xf numFmtId="201" fontId="19" fillId="0" borderId="12" xfId="103" applyNumberFormat="1" applyFont="1" applyFill="1" applyBorder="1" applyAlignment="1">
      <alignment/>
    </xf>
    <xf numFmtId="201" fontId="19" fillId="0" borderId="0" xfId="103" applyNumberFormat="1" applyFont="1" applyFill="1" applyBorder="1" applyAlignment="1">
      <alignment/>
    </xf>
    <xf numFmtId="43" fontId="19" fillId="0" borderId="0" xfId="53" applyFont="1" applyFill="1" applyBorder="1" applyAlignment="1">
      <alignment/>
    </xf>
    <xf numFmtId="39" fontId="9" fillId="0" borderId="0" xfId="147" applyNumberFormat="1" applyFont="1" applyFill="1" applyAlignment="1">
      <alignment horizontal="center"/>
      <protection/>
    </xf>
    <xf numFmtId="207" fontId="19" fillId="0" borderId="0" xfId="147" applyNumberFormat="1" applyFont="1" applyFill="1">
      <alignment/>
      <protection/>
    </xf>
    <xf numFmtId="207" fontId="9" fillId="0" borderId="11" xfId="147" applyNumberFormat="1" applyFont="1" applyFill="1" applyBorder="1">
      <alignment/>
      <protection/>
    </xf>
    <xf numFmtId="207" fontId="9" fillId="0" borderId="11" xfId="103" applyNumberFormat="1" applyFont="1" applyFill="1" applyBorder="1" applyAlignment="1">
      <alignment/>
    </xf>
    <xf numFmtId="207" fontId="19" fillId="0" borderId="0" xfId="147" applyNumberFormat="1" applyFont="1" applyFill="1" applyAlignment="1">
      <alignment horizontal="center"/>
      <protection/>
    </xf>
    <xf numFmtId="0" fontId="19" fillId="0" borderId="11" xfId="147" applyNumberFormat="1" applyFont="1" applyFill="1" applyBorder="1" applyAlignment="1" quotePrefix="1">
      <alignment horizontal="center"/>
      <protection/>
    </xf>
    <xf numFmtId="209" fontId="9" fillId="0" borderId="0" xfId="147" applyNumberFormat="1" applyFont="1" applyFill="1" applyAlignment="1">
      <alignment horizontal="center"/>
      <protection/>
    </xf>
    <xf numFmtId="209" fontId="9" fillId="0" borderId="0" xfId="103" applyNumberFormat="1" applyFont="1" applyFill="1" applyBorder="1" applyAlignment="1">
      <alignment/>
    </xf>
    <xf numFmtId="207" fontId="9" fillId="0" borderId="12" xfId="147" applyNumberFormat="1" applyFont="1" applyFill="1" applyBorder="1">
      <alignment/>
      <protection/>
    </xf>
    <xf numFmtId="209" fontId="19" fillId="0" borderId="0" xfId="147" applyNumberFormat="1" applyFont="1" applyFill="1" applyAlignment="1">
      <alignment horizontal="left"/>
      <protection/>
    </xf>
    <xf numFmtId="207" fontId="9" fillId="0" borderId="0" xfId="103" applyNumberFormat="1" applyFont="1" applyFill="1" applyBorder="1" applyAlignment="1">
      <alignment/>
    </xf>
    <xf numFmtId="207" fontId="9" fillId="0" borderId="11" xfId="147" applyNumberFormat="1" applyFont="1" applyFill="1" applyBorder="1" applyAlignment="1">
      <alignment horizontal="center"/>
      <protection/>
    </xf>
    <xf numFmtId="207" fontId="9" fillId="0" borderId="0" xfId="147" applyNumberFormat="1" applyFont="1" applyFill="1" applyBorder="1" applyAlignment="1">
      <alignment horizontal="right"/>
      <protection/>
    </xf>
    <xf numFmtId="209" fontId="9" fillId="0" borderId="0" xfId="147" applyNumberFormat="1" applyFont="1" applyFill="1" applyAlignment="1" quotePrefix="1">
      <alignment horizontal="center"/>
      <protection/>
    </xf>
    <xf numFmtId="207" fontId="19" fillId="0" borderId="0" xfId="147" applyNumberFormat="1" applyFont="1" applyFill="1" applyBorder="1" applyAlignment="1">
      <alignment horizontal="center"/>
      <protection/>
    </xf>
    <xf numFmtId="209" fontId="19" fillId="0" borderId="0" xfId="147" applyNumberFormat="1" applyFont="1" applyFill="1" applyBorder="1" applyAlignment="1" quotePrefix="1">
      <alignment horizontal="center"/>
      <protection/>
    </xf>
    <xf numFmtId="207" fontId="9" fillId="0" borderId="0" xfId="145" applyNumberFormat="1" applyFont="1" applyFill="1" applyBorder="1" applyAlignment="1">
      <alignment/>
      <protection/>
    </xf>
    <xf numFmtId="207" fontId="9" fillId="0" borderId="0" xfId="145" applyNumberFormat="1" applyFont="1" applyFill="1" applyBorder="1" applyAlignment="1">
      <alignment horizontal="center"/>
      <protection/>
    </xf>
    <xf numFmtId="207" fontId="9" fillId="0" borderId="0" xfId="145" applyNumberFormat="1" applyFont="1" applyFill="1">
      <alignment/>
      <protection/>
    </xf>
    <xf numFmtId="209" fontId="9" fillId="0" borderId="0" xfId="145" applyNumberFormat="1" applyFont="1" applyFill="1">
      <alignment/>
      <protection/>
    </xf>
    <xf numFmtId="207" fontId="9" fillId="0" borderId="0" xfId="145" applyNumberFormat="1" applyFont="1" applyFill="1" applyAlignment="1">
      <alignment horizontal="center"/>
      <protection/>
    </xf>
    <xf numFmtId="207" fontId="9" fillId="0" borderId="0" xfId="147" applyNumberFormat="1" applyFont="1" applyFill="1" applyBorder="1" applyAlignment="1" quotePrefix="1">
      <alignment/>
      <protection/>
    </xf>
    <xf numFmtId="209" fontId="9" fillId="0" borderId="0" xfId="103" applyNumberFormat="1" applyFont="1" applyFill="1" applyBorder="1" applyAlignment="1">
      <alignment horizontal="right"/>
    </xf>
    <xf numFmtId="207" fontId="9" fillId="0" borderId="0" xfId="147" applyNumberFormat="1" applyFont="1" applyFill="1" applyBorder="1" applyAlignment="1">
      <alignment horizontal="left"/>
      <protection/>
    </xf>
    <xf numFmtId="207" fontId="9" fillId="0" borderId="14" xfId="147" applyNumberFormat="1" applyFont="1" applyFill="1" applyBorder="1">
      <alignment/>
      <protection/>
    </xf>
    <xf numFmtId="207" fontId="19" fillId="0" borderId="0" xfId="147" applyNumberFormat="1" applyFont="1" applyFill="1" applyAlignment="1">
      <alignment/>
      <protection/>
    </xf>
    <xf numFmtId="207" fontId="19" fillId="0" borderId="16" xfId="147" applyNumberFormat="1" applyFont="1" applyFill="1" applyBorder="1">
      <alignment/>
      <protection/>
    </xf>
    <xf numFmtId="39" fontId="13" fillId="0" borderId="0" xfId="58" applyNumberFormat="1" applyFont="1" applyFill="1" applyAlignment="1">
      <alignment horizontal="centerContinuous"/>
    </xf>
    <xf numFmtId="0" fontId="9" fillId="0" borderId="0" xfId="126" applyFont="1" applyFill="1" applyAlignment="1">
      <alignment horizontal="center" vertical="center" textRotation="180"/>
      <protection/>
    </xf>
    <xf numFmtId="0" fontId="9" fillId="0" borderId="0" xfId="126" applyFont="1" applyFill="1" applyAlignment="1">
      <alignment vertical="center"/>
      <protection/>
    </xf>
    <xf numFmtId="0" fontId="9" fillId="0" borderId="0" xfId="126" applyFont="1" applyFill="1" applyAlignment="1">
      <alignment horizontal="center" vertical="center"/>
      <protection/>
    </xf>
    <xf numFmtId="0" fontId="9" fillId="0" borderId="0" xfId="126" applyFont="1" applyFill="1" applyBorder="1" applyAlignment="1">
      <alignment horizontal="center" vertical="center"/>
      <protection/>
    </xf>
    <xf numFmtId="0" fontId="19" fillId="0" borderId="0" xfId="126" applyFont="1" applyFill="1" applyAlignment="1">
      <alignment vertical="center"/>
      <protection/>
    </xf>
    <xf numFmtId="0" fontId="9" fillId="0" borderId="0" xfId="126" applyFont="1" applyFill="1" applyBorder="1" applyAlignment="1">
      <alignment vertical="center"/>
      <protection/>
    </xf>
    <xf numFmtId="0" fontId="9" fillId="0" borderId="11" xfId="126" applyFont="1" applyFill="1" applyBorder="1" applyAlignment="1">
      <alignment vertical="center"/>
      <protection/>
    </xf>
    <xf numFmtId="43" fontId="9" fillId="0" borderId="0" xfId="126" applyNumberFormat="1" applyFont="1" applyFill="1" applyAlignment="1">
      <alignment vertical="center"/>
      <protection/>
    </xf>
    <xf numFmtId="0" fontId="9" fillId="0" borderId="14" xfId="126" applyFont="1" applyFill="1" applyBorder="1" applyAlignment="1">
      <alignment horizontal="centerContinuous" vertical="center"/>
      <protection/>
    </xf>
    <xf numFmtId="0" fontId="9" fillId="0" borderId="14" xfId="126" applyFont="1" applyFill="1" applyBorder="1" applyAlignment="1">
      <alignment horizontal="center" vertical="center"/>
      <protection/>
    </xf>
    <xf numFmtId="0" fontId="9" fillId="0" borderId="0" xfId="126" applyFont="1" applyFill="1" applyBorder="1" applyAlignment="1">
      <alignment horizontal="centerContinuous" vertical="center"/>
      <protection/>
    </xf>
    <xf numFmtId="0" fontId="9" fillId="0" borderId="11" xfId="126" applyFont="1" applyFill="1" applyBorder="1" applyAlignment="1">
      <alignment horizontal="center" vertical="center"/>
      <protection/>
    </xf>
    <xf numFmtId="0" fontId="9" fillId="0" borderId="0" xfId="137" applyFont="1" applyFill="1" applyBorder="1" applyAlignment="1">
      <alignment horizontal="center" vertical="center"/>
      <protection/>
    </xf>
    <xf numFmtId="0" fontId="9" fillId="0" borderId="11" xfId="126" applyFont="1" applyFill="1" applyBorder="1" applyAlignment="1">
      <alignment horizontal="centerContinuous" vertical="center"/>
      <protection/>
    </xf>
    <xf numFmtId="0" fontId="9" fillId="0" borderId="11" xfId="137" applyFont="1" applyFill="1" applyBorder="1" applyAlignment="1">
      <alignment horizontal="center" vertical="center"/>
      <protection/>
    </xf>
    <xf numFmtId="205" fontId="9" fillId="0" borderId="0" xfId="86" applyNumberFormat="1" applyFont="1" applyFill="1" applyBorder="1" applyAlignment="1">
      <alignment vertical="center"/>
    </xf>
    <xf numFmtId="43" fontId="9" fillId="0" borderId="0" xfId="86" applyNumberFormat="1" applyFont="1" applyFill="1" applyBorder="1" applyAlignment="1">
      <alignment vertical="center"/>
    </xf>
    <xf numFmtId="43" fontId="9" fillId="0" borderId="0" xfId="86" applyNumberFormat="1" applyFont="1" applyFill="1" applyBorder="1" applyAlignment="1">
      <alignment horizontal="center" vertical="center"/>
    </xf>
    <xf numFmtId="43" fontId="9" fillId="0" borderId="0" xfId="86" applyFont="1" applyFill="1" applyBorder="1" applyAlignment="1">
      <alignment vertical="center"/>
    </xf>
    <xf numFmtId="205" fontId="9" fillId="0" borderId="0" xfId="126" applyNumberFormat="1" applyFont="1" applyFill="1" applyBorder="1" applyAlignment="1">
      <alignment vertical="center"/>
      <protection/>
    </xf>
    <xf numFmtId="194" fontId="9" fillId="0" borderId="0" xfId="86" applyNumberFormat="1" applyFont="1" applyFill="1" applyBorder="1" applyAlignment="1">
      <alignment vertical="center"/>
    </xf>
    <xf numFmtId="43" fontId="9" fillId="0" borderId="0" xfId="53" applyFont="1" applyFill="1" applyBorder="1" applyAlignment="1">
      <alignment vertical="center"/>
    </xf>
    <xf numFmtId="43" fontId="9" fillId="0" borderId="0" xfId="126" applyNumberFormat="1" applyFont="1" applyFill="1" applyBorder="1" applyAlignment="1">
      <alignment vertical="center"/>
      <protection/>
    </xf>
    <xf numFmtId="43" fontId="9" fillId="0" borderId="14" xfId="126" applyNumberFormat="1" applyFont="1" applyFill="1" applyBorder="1" applyAlignment="1">
      <alignment vertical="center"/>
      <protection/>
    </xf>
    <xf numFmtId="207" fontId="9" fillId="0" borderId="0" xfId="148" applyNumberFormat="1" applyFont="1" applyFill="1" applyBorder="1" applyAlignment="1">
      <alignment vertical="center"/>
      <protection/>
    </xf>
    <xf numFmtId="206" fontId="9" fillId="0" borderId="0" xfId="126" applyNumberFormat="1" applyFont="1" applyFill="1" applyBorder="1" applyAlignment="1">
      <alignment vertical="center"/>
      <protection/>
    </xf>
    <xf numFmtId="43" fontId="9" fillId="0" borderId="0" xfId="161" applyFont="1" applyFill="1" applyBorder="1" applyAlignment="1">
      <alignment vertical="center"/>
    </xf>
    <xf numFmtId="43" fontId="9" fillId="0" borderId="12" xfId="126" applyNumberFormat="1" applyFont="1" applyFill="1" applyBorder="1" applyAlignment="1">
      <alignment vertical="center"/>
      <protection/>
    </xf>
    <xf numFmtId="43" fontId="9" fillId="0" borderId="0" xfId="53" applyFont="1" applyFill="1" applyAlignment="1">
      <alignment vertical="center"/>
    </xf>
    <xf numFmtId="0" fontId="9" fillId="0" borderId="0" xfId="126" applyFont="1" applyFill="1" applyAlignment="1">
      <alignment horizontal="left" vertical="center"/>
      <protection/>
    </xf>
    <xf numFmtId="0" fontId="9" fillId="0" borderId="0" xfId="137" applyFont="1" applyFill="1" applyAlignment="1">
      <alignment horizontal="left" vertical="center"/>
      <protection/>
    </xf>
    <xf numFmtId="43" fontId="9" fillId="0" borderId="0" xfId="137" applyNumberFormat="1" applyFont="1" applyFill="1" applyAlignment="1">
      <alignment horizontal="left" vertical="center"/>
      <protection/>
    </xf>
    <xf numFmtId="0" fontId="9" fillId="0" borderId="0" xfId="137" applyFont="1" applyFill="1" applyAlignment="1">
      <alignment horizontal="centerContinuous" vertical="center"/>
      <protection/>
    </xf>
    <xf numFmtId="39" fontId="13" fillId="0" borderId="0" xfId="0" applyNumberFormat="1" applyFont="1" applyFill="1" applyAlignment="1">
      <alignment vertical="center"/>
    </xf>
    <xf numFmtId="39" fontId="13" fillId="0" borderId="0" xfId="106" applyNumberFormat="1" applyFont="1" applyFill="1" applyAlignment="1">
      <alignment horizontal="left" vertical="center"/>
    </xf>
    <xf numFmtId="39" fontId="13" fillId="0" borderId="0" xfId="106" applyNumberFormat="1" applyFont="1" applyFill="1" applyAlignment="1">
      <alignment horizontal="center" vertical="center"/>
    </xf>
    <xf numFmtId="39" fontId="12" fillId="0" borderId="0" xfId="0" applyNumberFormat="1" applyFont="1" applyFill="1" applyAlignment="1">
      <alignment horizontal="center" vertical="center"/>
    </xf>
    <xf numFmtId="39" fontId="12" fillId="0" borderId="0" xfId="0" applyNumberFormat="1" applyFont="1" applyFill="1" applyAlignment="1">
      <alignment horizontal="left" vertical="center"/>
    </xf>
    <xf numFmtId="39" fontId="12" fillId="0" borderId="0" xfId="0" applyNumberFormat="1" applyFont="1" applyFill="1" applyAlignment="1">
      <alignment horizontal="right" vertical="center"/>
    </xf>
    <xf numFmtId="228" fontId="13" fillId="0" borderId="0" xfId="0" applyNumberFormat="1" applyFont="1" applyFill="1" applyAlignment="1">
      <alignment vertical="center"/>
    </xf>
    <xf numFmtId="39" fontId="13" fillId="0" borderId="0" xfId="0" applyNumberFormat="1" applyFont="1" applyFill="1" applyBorder="1" applyAlignment="1">
      <alignment vertical="center"/>
    </xf>
    <xf numFmtId="39" fontId="12" fillId="0" borderId="0" xfId="0" applyNumberFormat="1" applyFont="1" applyFill="1" applyAlignment="1">
      <alignment horizontal="left"/>
    </xf>
    <xf numFmtId="39" fontId="12" fillId="0" borderId="0" xfId="0" applyNumberFormat="1" applyFont="1" applyFill="1" applyAlignment="1">
      <alignment horizontal="right"/>
    </xf>
    <xf numFmtId="39" fontId="12" fillId="0" borderId="0" xfId="167" applyNumberFormat="1" applyFont="1" applyFill="1" applyBorder="1" applyAlignment="1">
      <alignment/>
      <protection/>
    </xf>
    <xf numFmtId="221" fontId="13" fillId="0" borderId="0" xfId="42" applyNumberFormat="1" applyFont="1" applyFill="1" applyAlignment="1">
      <alignment/>
    </xf>
    <xf numFmtId="221" fontId="13" fillId="0" borderId="0" xfId="0" applyNumberFormat="1" applyFont="1" applyFill="1" applyBorder="1" applyAlignment="1">
      <alignment horizontal="right"/>
    </xf>
    <xf numFmtId="39" fontId="13" fillId="0" borderId="0" xfId="0" applyNumberFormat="1" applyFont="1" applyFill="1" applyAlignment="1">
      <alignment horizontal="left"/>
    </xf>
    <xf numFmtId="39" fontId="13" fillId="0" borderId="0" xfId="106" applyNumberFormat="1" applyFont="1" applyFill="1" applyAlignment="1">
      <alignment horizontal="left"/>
    </xf>
    <xf numFmtId="39" fontId="13" fillId="0" borderId="0" xfId="106" applyNumberFormat="1" applyFont="1" applyFill="1" applyAlignment="1">
      <alignment horizontal="center"/>
    </xf>
    <xf numFmtId="221" fontId="13" fillId="0" borderId="0" xfId="0" applyNumberFormat="1" applyFont="1" applyFill="1" applyAlignment="1">
      <alignment/>
    </xf>
    <xf numFmtId="39" fontId="13" fillId="0" borderId="0" xfId="0" applyNumberFormat="1" applyFont="1" applyFill="1" applyAlignment="1">
      <alignment horizontal="left" vertical="center"/>
    </xf>
    <xf numFmtId="39" fontId="12" fillId="0" borderId="0" xfId="0" applyNumberFormat="1" applyFont="1" applyFill="1" applyBorder="1" applyAlignment="1">
      <alignment horizontal="center" vertical="center"/>
    </xf>
    <xf numFmtId="43" fontId="13" fillId="0" borderId="0" xfId="42" applyFont="1" applyFill="1" applyBorder="1" applyAlignment="1">
      <alignment vertical="center"/>
    </xf>
    <xf numFmtId="39" fontId="12" fillId="0" borderId="11" xfId="0" applyNumberFormat="1" applyFont="1" applyFill="1" applyBorder="1" applyAlignment="1">
      <alignment horizontal="center" vertical="center"/>
    </xf>
    <xf numFmtId="39" fontId="13" fillId="0" borderId="11" xfId="0" applyNumberFormat="1" applyFont="1" applyFill="1" applyBorder="1" applyAlignment="1">
      <alignment vertical="center"/>
    </xf>
    <xf numFmtId="39" fontId="12" fillId="0" borderId="11" xfId="0" applyNumberFormat="1" applyFont="1" applyFill="1" applyBorder="1" applyAlignment="1">
      <alignment vertical="center"/>
    </xf>
    <xf numFmtId="39" fontId="13" fillId="0" borderId="0" xfId="107" applyNumberFormat="1" applyFont="1" applyFill="1" applyAlignment="1">
      <alignment horizontal="left" vertical="center"/>
    </xf>
    <xf numFmtId="39" fontId="13" fillId="0" borderId="0" xfId="107" applyNumberFormat="1" applyFont="1" applyFill="1" applyAlignment="1">
      <alignment horizontal="center" vertical="center"/>
    </xf>
    <xf numFmtId="39" fontId="13" fillId="0" borderId="0" xfId="0" applyNumberFormat="1" applyFont="1" applyFill="1" applyAlignment="1">
      <alignment horizontal="center" vertical="center"/>
    </xf>
    <xf numFmtId="210" fontId="13" fillId="0" borderId="0" xfId="0" applyNumberFormat="1" applyFont="1" applyFill="1" applyAlignment="1">
      <alignment vertical="center"/>
    </xf>
    <xf numFmtId="39" fontId="13" fillId="0" borderId="0" xfId="167" applyNumberFormat="1" applyFont="1" applyFill="1" applyAlignment="1" applyProtection="1">
      <alignment vertical="center"/>
      <protection/>
    </xf>
    <xf numFmtId="43" fontId="13" fillId="0" borderId="11" xfId="42" applyFont="1" applyFill="1" applyBorder="1" applyAlignment="1">
      <alignment vertical="center"/>
    </xf>
    <xf numFmtId="221" fontId="13" fillId="0" borderId="11" xfId="42" applyNumberFormat="1" applyFont="1" applyFill="1" applyBorder="1" applyAlignment="1">
      <alignment/>
    </xf>
    <xf numFmtId="39" fontId="13" fillId="0" borderId="0" xfId="105" applyNumberFormat="1" applyFont="1" applyFill="1" applyAlignment="1">
      <alignment horizontal="left" vertical="center"/>
    </xf>
    <xf numFmtId="39" fontId="13" fillId="0" borderId="0" xfId="105" applyNumberFormat="1" applyFont="1" applyFill="1" applyAlignment="1">
      <alignment horizontal="center" vertical="center"/>
    </xf>
    <xf numFmtId="221" fontId="13" fillId="0" borderId="0" xfId="42" applyNumberFormat="1" applyFont="1" applyFill="1" applyAlignment="1">
      <alignment horizontal="right"/>
    </xf>
    <xf numFmtId="0" fontId="13" fillId="0" borderId="0" xfId="0" applyFont="1" applyFill="1" applyAlignment="1" quotePrefix="1">
      <alignment horizontal="left"/>
    </xf>
    <xf numFmtId="39" fontId="8" fillId="0" borderId="0" xfId="53" applyNumberFormat="1" applyFont="1" applyFill="1" applyAlignment="1">
      <alignment horizontal="right"/>
    </xf>
    <xf numFmtId="40" fontId="8" fillId="0" borderId="0" xfId="149" applyNumberFormat="1" applyFont="1" applyFill="1" applyAlignment="1">
      <alignment vertical="center"/>
      <protection/>
    </xf>
    <xf numFmtId="40" fontId="8" fillId="0" borderId="0" xfId="149" applyNumberFormat="1" applyFont="1" applyFill="1" applyAlignment="1">
      <alignment/>
      <protection/>
    </xf>
    <xf numFmtId="0" fontId="8" fillId="0" borderId="0" xfId="149" applyFont="1" applyFill="1">
      <alignment/>
      <protection/>
    </xf>
    <xf numFmtId="40" fontId="8" fillId="0" borderId="0" xfId="149" applyNumberFormat="1" applyFont="1" applyFill="1" applyAlignment="1">
      <alignment/>
      <protection/>
    </xf>
    <xf numFmtId="0" fontId="8" fillId="0" borderId="0" xfId="122" applyFont="1" applyFill="1" applyAlignment="1">
      <alignment vertical="center"/>
      <protection/>
    </xf>
    <xf numFmtId="39" fontId="8" fillId="0" borderId="0" xfId="167" applyNumberFormat="1" applyFont="1" applyFill="1" applyBorder="1" applyAlignment="1" applyProtection="1">
      <alignment/>
      <protection/>
    </xf>
    <xf numFmtId="3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9" fontId="8" fillId="0" borderId="0" xfId="0" applyNumberFormat="1" applyFont="1" applyFill="1" applyAlignment="1">
      <alignment horizontal="left"/>
    </xf>
    <xf numFmtId="39" fontId="8" fillId="0" borderId="0" xfId="167" applyNumberFormat="1" applyFont="1" applyFill="1" applyBorder="1" applyAlignment="1" applyProtection="1" quotePrefix="1">
      <alignment horizontal="left"/>
      <protection/>
    </xf>
    <xf numFmtId="43" fontId="22" fillId="0" borderId="0" xfId="68" applyFont="1" applyFill="1" applyBorder="1" applyAlignment="1">
      <alignment horizontal="center"/>
    </xf>
    <xf numFmtId="39" fontId="8" fillId="0" borderId="0" xfId="122" applyNumberFormat="1" applyFont="1" applyFill="1">
      <alignment/>
      <protection/>
    </xf>
    <xf numFmtId="39" fontId="8" fillId="0" borderId="0" xfId="135" applyNumberFormat="1" applyFont="1" applyFill="1">
      <alignment/>
      <protection/>
    </xf>
    <xf numFmtId="39" fontId="21" fillId="0" borderId="0" xfId="0" applyNumberFormat="1" applyFont="1" applyFill="1" applyAlignment="1" quotePrefix="1">
      <alignment horizontal="center"/>
    </xf>
    <xf numFmtId="39" fontId="21" fillId="0" borderId="0" xfId="0" applyNumberFormat="1" applyFont="1" applyFill="1" applyAlignment="1">
      <alignment horizontal="center"/>
    </xf>
    <xf numFmtId="39" fontId="6" fillId="0" borderId="0" xfId="161" applyNumberFormat="1" applyFont="1" applyFill="1" applyBorder="1" applyAlignment="1">
      <alignment horizontal="right"/>
    </xf>
    <xf numFmtId="43" fontId="22" fillId="0" borderId="0" xfId="161" applyFont="1" applyFill="1" applyBorder="1" applyAlignment="1">
      <alignment/>
    </xf>
    <xf numFmtId="0" fontId="22" fillId="0" borderId="0" xfId="165" applyFont="1" applyFill="1">
      <alignment/>
      <protection/>
    </xf>
    <xf numFmtId="40" fontId="22" fillId="0" borderId="0" xfId="96" applyNumberFormat="1" applyFont="1" applyFill="1" applyAlignment="1">
      <alignment/>
    </xf>
    <xf numFmtId="227" fontId="22" fillId="0" borderId="0" xfId="167" applyNumberFormat="1" applyFont="1" applyFill="1" applyBorder="1" applyAlignment="1" applyProtection="1">
      <alignment/>
      <protection/>
    </xf>
    <xf numFmtId="43" fontId="22" fillId="0" borderId="0" xfId="96" applyFont="1" applyFill="1" applyBorder="1" applyAlignment="1">
      <alignment/>
    </xf>
    <xf numFmtId="0" fontId="8" fillId="0" borderId="0" xfId="0" applyFont="1" applyFill="1" applyAlignment="1">
      <alignment/>
    </xf>
    <xf numFmtId="40" fontId="8" fillId="0" borderId="0" xfId="122" applyNumberFormat="1" applyFont="1" applyFill="1" applyAlignment="1" quotePrefix="1">
      <alignment horizontal="centerContinuous"/>
      <protection/>
    </xf>
    <xf numFmtId="40" fontId="8" fillId="0" borderId="0" xfId="122" applyNumberFormat="1" applyFont="1" applyFill="1" applyAlignment="1" quotePrefix="1">
      <alignment horizontal="center"/>
      <protection/>
    </xf>
    <xf numFmtId="207" fontId="8" fillId="0" borderId="0" xfId="122" applyNumberFormat="1" applyFont="1" applyFill="1" applyAlignment="1" quotePrefix="1">
      <alignment horizontal="center"/>
      <protection/>
    </xf>
    <xf numFmtId="39" fontId="8" fillId="0" borderId="0" xfId="0" applyNumberFormat="1" applyFont="1" applyFill="1" applyAlignment="1">
      <alignment/>
    </xf>
    <xf numFmtId="0" fontId="8" fillId="0" borderId="0" xfId="149" applyFont="1" applyFill="1">
      <alignment/>
      <protection/>
    </xf>
    <xf numFmtId="212" fontId="8" fillId="0" borderId="0" xfId="149" applyNumberFormat="1" applyFont="1" applyFill="1">
      <alignment/>
      <protection/>
    </xf>
    <xf numFmtId="43" fontId="8" fillId="0" borderId="0" xfId="149" applyNumberFormat="1" applyFont="1" applyFill="1">
      <alignment/>
      <protection/>
    </xf>
    <xf numFmtId="0" fontId="8" fillId="0" borderId="0" xfId="149" applyFont="1" applyFill="1" applyAlignment="1">
      <alignment horizontal="center"/>
      <protection/>
    </xf>
    <xf numFmtId="200" fontId="8" fillId="0" borderId="0" xfId="149" applyNumberFormat="1" applyFont="1" applyFill="1">
      <alignment/>
      <protection/>
    </xf>
    <xf numFmtId="214" fontId="8" fillId="0" borderId="0" xfId="149" applyNumberFormat="1" applyFont="1" applyFill="1">
      <alignment/>
      <protection/>
    </xf>
    <xf numFmtId="214" fontId="8" fillId="0" borderId="0" xfId="149" applyNumberFormat="1" applyFont="1" applyFill="1" applyBorder="1">
      <alignment/>
      <protection/>
    </xf>
    <xf numFmtId="213" fontId="8" fillId="0" borderId="0" xfId="149" applyNumberFormat="1" applyFont="1" applyFill="1">
      <alignment/>
      <protection/>
    </xf>
    <xf numFmtId="206" fontId="8" fillId="0" borderId="0" xfId="149" applyNumberFormat="1" applyFont="1" applyFill="1">
      <alignment/>
      <protection/>
    </xf>
    <xf numFmtId="202" fontId="8" fillId="0" borderId="10" xfId="149" applyNumberFormat="1" applyFont="1" applyFill="1" applyBorder="1">
      <alignment/>
      <protection/>
    </xf>
    <xf numFmtId="202" fontId="8" fillId="0" borderId="0" xfId="149" applyNumberFormat="1" applyFont="1" applyFill="1">
      <alignment/>
      <protection/>
    </xf>
    <xf numFmtId="43" fontId="8" fillId="0" borderId="0" xfId="45" applyFont="1" applyFill="1" applyAlignment="1">
      <alignment/>
    </xf>
    <xf numFmtId="202" fontId="8" fillId="0" borderId="15" xfId="149" applyNumberFormat="1" applyFont="1" applyFill="1" applyBorder="1">
      <alignment/>
      <protection/>
    </xf>
    <xf numFmtId="40" fontId="8" fillId="0" borderId="0" xfId="149" applyNumberFormat="1" applyFont="1" applyFill="1">
      <alignment/>
      <protection/>
    </xf>
    <xf numFmtId="43" fontId="8" fillId="0" borderId="0" xfId="53" applyFont="1" applyFill="1" applyAlignment="1">
      <alignment/>
    </xf>
    <xf numFmtId="221" fontId="13" fillId="0" borderId="0" xfId="42" applyNumberFormat="1" applyFont="1" applyFill="1" applyBorder="1" applyAlignment="1">
      <alignment/>
    </xf>
    <xf numFmtId="221" fontId="14" fillId="0" borderId="0" xfId="42" applyNumberFormat="1" applyFont="1" applyFill="1" applyBorder="1" applyAlignment="1">
      <alignment/>
    </xf>
    <xf numFmtId="43" fontId="8" fillId="0" borderId="0" xfId="68" applyFont="1" applyFill="1" applyBorder="1" applyAlignment="1">
      <alignment horizontal="right"/>
    </xf>
    <xf numFmtId="0" fontId="22" fillId="0" borderId="0" xfId="122" applyFont="1" applyFill="1" applyAlignment="1">
      <alignment vertical="center"/>
      <protection/>
    </xf>
    <xf numFmtId="43" fontId="8" fillId="0" borderId="0" xfId="71" applyFont="1" applyFill="1" applyBorder="1" applyAlignment="1">
      <alignment vertical="center"/>
    </xf>
    <xf numFmtId="43" fontId="22" fillId="0" borderId="0" xfId="68" applyFont="1" applyFill="1" applyBorder="1" applyAlignment="1">
      <alignment horizontal="center" vertical="center"/>
    </xf>
    <xf numFmtId="202" fontId="22" fillId="0" borderId="0" xfId="149" applyNumberFormat="1" applyFont="1" applyFill="1" applyBorder="1" applyAlignment="1">
      <alignment vertical="center"/>
      <protection/>
    </xf>
    <xf numFmtId="221" fontId="23" fillId="0" borderId="0" xfId="42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39" fontId="8" fillId="0" borderId="10" xfId="122" applyNumberFormat="1" applyFont="1" applyFill="1" applyBorder="1" applyAlignment="1" quotePrefix="1">
      <alignment horizontal="center"/>
      <protection/>
    </xf>
    <xf numFmtId="39" fontId="22" fillId="0" borderId="0" xfId="0" applyNumberFormat="1" applyFont="1" applyFill="1" applyAlignment="1">
      <alignment/>
    </xf>
    <xf numFmtId="39" fontId="22" fillId="0" borderId="0" xfId="0" applyNumberFormat="1" applyFont="1" applyFill="1" applyAlignment="1">
      <alignment horizontal="center"/>
    </xf>
    <xf numFmtId="0" fontId="8" fillId="0" borderId="0" xfId="149" applyFont="1" applyFill="1" applyAlignment="1">
      <alignment horizontal="centerContinuous"/>
      <protection/>
    </xf>
    <xf numFmtId="39" fontId="8" fillId="0" borderId="0" xfId="167" applyNumberFormat="1" applyFont="1" applyFill="1" applyBorder="1" applyAlignment="1" applyProtection="1" quotePrefix="1">
      <alignment horizontal="centerContinuous"/>
      <protection/>
    </xf>
    <xf numFmtId="39" fontId="8" fillId="0" borderId="0" xfId="0" applyNumberFormat="1" applyFont="1" applyFill="1" applyAlignment="1">
      <alignment horizontal="centerContinuous"/>
    </xf>
    <xf numFmtId="39" fontId="8" fillId="0" borderId="0" xfId="122" applyNumberFormat="1" applyFont="1" applyFill="1" applyAlignment="1">
      <alignment horizontal="centerContinuous"/>
      <protection/>
    </xf>
    <xf numFmtId="39" fontId="8" fillId="0" borderId="0" xfId="135" applyNumberFormat="1" applyFont="1" applyFill="1" applyAlignment="1">
      <alignment horizontal="centerContinuous"/>
      <protection/>
    </xf>
    <xf numFmtId="0" fontId="8" fillId="0" borderId="0" xfId="0" applyFont="1" applyFill="1" applyAlignment="1" quotePrefix="1">
      <alignment horizontal="centerContinuous"/>
    </xf>
    <xf numFmtId="40" fontId="6" fillId="0" borderId="0" xfId="122" applyNumberFormat="1" applyFont="1" applyFill="1" applyAlignment="1" quotePrefix="1">
      <alignment horizontal="center" vertical="center"/>
      <protection/>
    </xf>
    <xf numFmtId="207" fontId="6" fillId="0" borderId="0" xfId="147" applyNumberFormat="1" applyFont="1" applyFill="1" applyAlignment="1">
      <alignment horizontal="left" vertical="center"/>
      <protection/>
    </xf>
    <xf numFmtId="40" fontId="21" fillId="0" borderId="0" xfId="122" applyNumberFormat="1" applyFont="1" applyFill="1" applyAlignment="1" quotePrefix="1">
      <alignment horizontal="left" vertical="center"/>
      <protection/>
    </xf>
    <xf numFmtId="40" fontId="6" fillId="0" borderId="0" xfId="122" applyNumberFormat="1" applyFont="1" applyFill="1" applyAlignment="1" quotePrefix="1">
      <alignment horizontal="left" vertical="center"/>
      <protection/>
    </xf>
    <xf numFmtId="207" fontId="6" fillId="0" borderId="0" xfId="147" applyNumberFormat="1" applyFont="1" applyFill="1" applyBorder="1" applyAlignment="1">
      <alignment horizontal="left" vertical="center"/>
      <protection/>
    </xf>
    <xf numFmtId="207" fontId="21" fillId="0" borderId="0" xfId="147" applyNumberFormat="1" applyFont="1" applyFill="1" applyAlignment="1">
      <alignment horizontal="left" vertical="center"/>
      <protection/>
    </xf>
    <xf numFmtId="207" fontId="21" fillId="0" borderId="0" xfId="147" applyNumberFormat="1" applyFont="1" applyFill="1" applyBorder="1" applyAlignment="1">
      <alignment horizontal="left" vertical="center"/>
      <protection/>
    </xf>
    <xf numFmtId="207" fontId="6" fillId="0" borderId="0" xfId="147" applyNumberFormat="1" applyFont="1" applyFill="1" applyBorder="1" applyAlignment="1">
      <alignment horizontal="center"/>
      <protection/>
    </xf>
    <xf numFmtId="207" fontId="21" fillId="0" borderId="0" xfId="147" applyNumberFormat="1" applyFont="1" applyFill="1" applyBorder="1" applyAlignment="1">
      <alignment horizontal="center" vertical="center"/>
      <protection/>
    </xf>
    <xf numFmtId="39" fontId="22" fillId="0" borderId="0" xfId="122" applyNumberFormat="1" applyFont="1" applyFill="1">
      <alignment/>
      <protection/>
    </xf>
    <xf numFmtId="39" fontId="8" fillId="0" borderId="0" xfId="53" applyNumberFormat="1" applyFont="1" applyFill="1" applyAlignment="1">
      <alignment/>
    </xf>
    <xf numFmtId="0" fontId="18" fillId="0" borderId="0" xfId="149" applyFont="1" applyFill="1">
      <alignment/>
      <protection/>
    </xf>
    <xf numFmtId="213" fontId="18" fillId="0" borderId="0" xfId="149" applyNumberFormat="1" applyFont="1" applyFill="1">
      <alignment/>
      <protection/>
    </xf>
    <xf numFmtId="206" fontId="18" fillId="0" borderId="0" xfId="149" applyNumberFormat="1" applyFont="1" applyFill="1">
      <alignment/>
      <protection/>
    </xf>
    <xf numFmtId="202" fontId="8" fillId="0" borderId="0" xfId="149" applyNumberFormat="1" applyFont="1" applyFill="1" applyBorder="1">
      <alignment/>
      <protection/>
    </xf>
    <xf numFmtId="0" fontId="8" fillId="0" borderId="0" xfId="0" applyFont="1" applyFill="1" applyAlignment="1">
      <alignment/>
    </xf>
    <xf numFmtId="43" fontId="8" fillId="0" borderId="0" xfId="161" applyFont="1" applyFill="1" applyBorder="1" applyAlignment="1">
      <alignment/>
    </xf>
    <xf numFmtId="0" fontId="8" fillId="0" borderId="0" xfId="122" applyFont="1" applyFill="1" applyAlignment="1">
      <alignment/>
      <protection/>
    </xf>
    <xf numFmtId="39" fontId="8" fillId="0" borderId="0" xfId="0" applyNumberFormat="1" applyFont="1" applyFill="1" applyAlignment="1">
      <alignment horizontal="center"/>
    </xf>
    <xf numFmtId="39" fontId="8" fillId="0" borderId="0" xfId="42" applyNumberFormat="1" applyFont="1" applyFill="1" applyAlignment="1">
      <alignment/>
    </xf>
    <xf numFmtId="43" fontId="22" fillId="0" borderId="0" xfId="68" applyFont="1" applyFill="1" applyBorder="1" applyAlignment="1">
      <alignment horizontal="right" vertical="center"/>
    </xf>
    <xf numFmtId="208" fontId="8" fillId="0" borderId="0" xfId="122" applyNumberFormat="1" applyFont="1" applyFill="1" applyBorder="1">
      <alignment/>
      <protection/>
    </xf>
    <xf numFmtId="208" fontId="8" fillId="0" borderId="11" xfId="122" applyNumberFormat="1" applyFont="1" applyFill="1" applyBorder="1">
      <alignment/>
      <protection/>
    </xf>
    <xf numFmtId="208" fontId="8" fillId="0" borderId="0" xfId="53" applyNumberFormat="1" applyFont="1" applyFill="1" applyBorder="1" applyAlignment="1">
      <alignment/>
    </xf>
    <xf numFmtId="208" fontId="8" fillId="0" borderId="0" xfId="122" applyNumberFormat="1" applyFont="1" applyFill="1">
      <alignment/>
      <protection/>
    </xf>
    <xf numFmtId="207" fontId="8" fillId="0" borderId="10" xfId="167" applyNumberFormat="1" applyFont="1" applyFill="1" applyBorder="1" applyAlignment="1" applyProtection="1" quotePrefix="1">
      <alignment/>
      <protection/>
    </xf>
    <xf numFmtId="207" fontId="8" fillId="0" borderId="15" xfId="167" applyNumberFormat="1" applyFont="1" applyFill="1" applyBorder="1" applyAlignment="1" applyProtection="1" quotePrefix="1">
      <alignment/>
      <protection/>
    </xf>
    <xf numFmtId="208" fontId="8" fillId="0" borderId="0" xfId="135" applyNumberFormat="1" applyFont="1" applyFill="1" applyBorder="1">
      <alignment/>
      <protection/>
    </xf>
    <xf numFmtId="207" fontId="22" fillId="0" borderId="0" xfId="167" applyNumberFormat="1" applyFont="1" applyFill="1" applyBorder="1" applyAlignment="1" applyProtection="1" quotePrefix="1">
      <alignment/>
      <protection/>
    </xf>
    <xf numFmtId="39" fontId="8" fillId="0" borderId="0" xfId="51" applyNumberFormat="1" applyFont="1" applyFill="1" applyAlignment="1">
      <alignment/>
    </xf>
    <xf numFmtId="39" fontId="8" fillId="0" borderId="0" xfId="51" applyNumberFormat="1" applyFont="1" applyFill="1" applyAlignment="1">
      <alignment horizontal="center"/>
    </xf>
    <xf numFmtId="206" fontId="8" fillId="0" borderId="0" xfId="51" applyNumberFormat="1" applyFont="1" applyFill="1" applyBorder="1" applyAlignment="1" applyProtection="1" quotePrefix="1">
      <alignment/>
      <protection/>
    </xf>
    <xf numFmtId="206" fontId="8" fillId="0" borderId="0" xfId="51" applyNumberFormat="1" applyFont="1" applyFill="1" applyAlignment="1">
      <alignment/>
    </xf>
    <xf numFmtId="221" fontId="8" fillId="0" borderId="0" xfId="42" applyNumberFormat="1" applyFont="1" applyFill="1" applyBorder="1" applyAlignment="1">
      <alignment/>
    </xf>
    <xf numFmtId="210" fontId="22" fillId="0" borderId="0" xfId="0" applyNumberFormat="1" applyFont="1" applyFill="1" applyAlignment="1">
      <alignment/>
    </xf>
    <xf numFmtId="15" fontId="9" fillId="0" borderId="0" xfId="126" applyNumberFormat="1" applyFont="1" applyFill="1" applyBorder="1" applyAlignment="1" quotePrefix="1">
      <alignment horizontal="center" vertical="center"/>
      <protection/>
    </xf>
    <xf numFmtId="0" fontId="9" fillId="0" borderId="0" xfId="126" applyFont="1" applyFill="1" applyBorder="1" applyAlignment="1">
      <alignment horizontal="center" vertical="center" textRotation="180"/>
      <protection/>
    </xf>
    <xf numFmtId="207" fontId="6" fillId="0" borderId="0" xfId="147" applyNumberFormat="1" applyFont="1" applyFill="1" applyBorder="1" applyAlignment="1" quotePrefix="1">
      <alignment horizontal="right" vertical="center"/>
      <protection/>
    </xf>
    <xf numFmtId="0" fontId="8" fillId="0" borderId="0" xfId="147" applyFont="1" applyFill="1" applyBorder="1">
      <alignment/>
      <protection/>
    </xf>
    <xf numFmtId="40" fontId="9" fillId="0" borderId="0" xfId="147" applyNumberFormat="1" applyFont="1" applyFill="1" applyAlignment="1">
      <alignment horizontal="left"/>
      <protection/>
    </xf>
    <xf numFmtId="0" fontId="9" fillId="0" borderId="0" xfId="147" applyFont="1" applyFill="1">
      <alignment/>
      <protection/>
    </xf>
    <xf numFmtId="0" fontId="6" fillId="0" borderId="0" xfId="0" applyFont="1" applyFill="1" applyAlignment="1">
      <alignment horizontal="centerContinuous"/>
    </xf>
    <xf numFmtId="16" fontId="9" fillId="0" borderId="0" xfId="137" applyNumberFormat="1" applyFont="1" applyFill="1" applyBorder="1" applyAlignment="1" quotePrefix="1">
      <alignment horizontal="center" vertical="center"/>
      <protection/>
    </xf>
    <xf numFmtId="229" fontId="13" fillId="0" borderId="0" xfId="51" applyNumberFormat="1" applyFont="1" applyFill="1" applyBorder="1" applyAlignment="1">
      <alignment horizontal="right"/>
    </xf>
    <xf numFmtId="229" fontId="8" fillId="0" borderId="0" xfId="51" applyNumberFormat="1" applyFont="1" applyFill="1" applyBorder="1" applyAlignment="1">
      <alignment horizontal="right"/>
    </xf>
    <xf numFmtId="0" fontId="22" fillId="0" borderId="0" xfId="165" applyFont="1" applyFill="1" applyAlignment="1" quotePrefix="1">
      <alignment horizontal="centerContinuous"/>
      <protection/>
    </xf>
    <xf numFmtId="227" fontId="22" fillId="0" borderId="0" xfId="165" applyNumberFormat="1" applyFont="1" applyFill="1" applyBorder="1" applyAlignment="1">
      <alignment/>
      <protection/>
    </xf>
    <xf numFmtId="0" fontId="22" fillId="0" borderId="0" xfId="165" applyFont="1" applyFill="1" applyBorder="1">
      <alignment/>
      <protection/>
    </xf>
    <xf numFmtId="244" fontId="22" fillId="0" borderId="0" xfId="68" applyNumberFormat="1" applyFont="1" applyFill="1" applyBorder="1" applyAlignment="1">
      <alignment horizontal="right"/>
    </xf>
    <xf numFmtId="2" fontId="22" fillId="0" borderId="0" xfId="68" applyNumberFormat="1" applyFont="1" applyFill="1" applyBorder="1" applyAlignment="1">
      <alignment horizontal="right"/>
    </xf>
    <xf numFmtId="39" fontId="15" fillId="0" borderId="0" xfId="0" applyNumberFormat="1" applyFont="1" applyFill="1" applyAlignment="1">
      <alignment/>
    </xf>
    <xf numFmtId="207" fontId="19" fillId="0" borderId="0" xfId="147" applyNumberFormat="1" applyFont="1" applyFill="1" applyBorder="1" applyAlignment="1" quotePrefix="1">
      <alignment horizontal="center" vertical="center"/>
      <protection/>
    </xf>
    <xf numFmtId="39" fontId="6" fillId="0" borderId="0" xfId="167" applyNumberFormat="1" applyFont="1" applyFill="1" applyAlignment="1" applyProtection="1">
      <alignment horizontal="centerContinuous"/>
      <protection/>
    </xf>
    <xf numFmtId="39" fontId="6" fillId="0" borderId="0" xfId="167" applyNumberFormat="1" applyFont="1" applyFill="1" applyAlignment="1">
      <alignment horizontal="centerContinuous"/>
      <protection/>
    </xf>
    <xf numFmtId="39" fontId="6" fillId="0" borderId="0" xfId="0" applyNumberFormat="1" applyFont="1" applyFill="1" applyAlignment="1">
      <alignment horizontal="centerContinuous"/>
    </xf>
    <xf numFmtId="0" fontId="22" fillId="0" borderId="0" xfId="149" applyFont="1" applyFill="1" applyAlignment="1">
      <alignment horizontal="centerContinuous" vertical="center"/>
      <protection/>
    </xf>
    <xf numFmtId="40" fontId="22" fillId="0" borderId="0" xfId="149" applyNumberFormat="1" applyFont="1" applyFill="1" applyAlignment="1">
      <alignment horizontal="centerContinuous" vertical="center"/>
      <protection/>
    </xf>
    <xf numFmtId="40" fontId="8" fillId="0" borderId="0" xfId="149" applyNumberFormat="1" applyFont="1" applyFill="1" applyAlignment="1">
      <alignment horizontal="centerContinuous"/>
      <protection/>
    </xf>
    <xf numFmtId="0" fontId="18" fillId="0" borderId="0" xfId="149" applyFont="1" applyFill="1" applyAlignment="1" quotePrefix="1">
      <alignment horizontal="center" vertical="center" textRotation="180"/>
      <protection/>
    </xf>
    <xf numFmtId="39" fontId="22" fillId="0" borderId="0" xfId="0" applyNumberFormat="1" applyFont="1" applyFill="1" applyAlignment="1">
      <alignment horizontal="centerContinuous"/>
    </xf>
    <xf numFmtId="39" fontId="22" fillId="0" borderId="0" xfId="122" applyNumberFormat="1" applyFont="1" applyFill="1" applyAlignment="1">
      <alignment horizontal="centerContinuous"/>
      <protection/>
    </xf>
    <xf numFmtId="39" fontId="22" fillId="0" borderId="0" xfId="122" applyNumberFormat="1" applyFont="1" applyFill="1" applyBorder="1" applyAlignment="1">
      <alignment horizontal="centerContinuous"/>
      <protection/>
    </xf>
    <xf numFmtId="0" fontId="22" fillId="0" borderId="0" xfId="0" applyFont="1" applyFill="1" applyAlignment="1">
      <alignment horizontal="centerContinuous"/>
    </xf>
    <xf numFmtId="0" fontId="10" fillId="0" borderId="0" xfId="149" applyFont="1" applyFill="1" applyAlignment="1">
      <alignment horizontal="right" vertical="center"/>
      <protection/>
    </xf>
    <xf numFmtId="0" fontId="15" fillId="0" borderId="0" xfId="122" applyFont="1" applyFill="1" applyAlignment="1">
      <alignment vertical="center"/>
      <protection/>
    </xf>
    <xf numFmtId="39" fontId="15" fillId="0" borderId="0" xfId="167" applyNumberFormat="1" applyFont="1" applyFill="1" applyBorder="1" applyAlignment="1" applyProtection="1" quotePrefix="1">
      <alignment horizontal="left"/>
      <protection/>
    </xf>
    <xf numFmtId="221" fontId="14" fillId="0" borderId="12" xfId="42" applyNumberFormat="1" applyFont="1" applyFill="1" applyBorder="1" applyAlignment="1">
      <alignment/>
    </xf>
    <xf numFmtId="39" fontId="22" fillId="0" borderId="11" xfId="0" applyNumberFormat="1" applyFont="1" applyFill="1" applyBorder="1" applyAlignment="1">
      <alignment horizontal="center"/>
    </xf>
    <xf numFmtId="210" fontId="22" fillId="0" borderId="0" xfId="0" applyNumberFormat="1" applyFont="1" applyFill="1" applyAlignment="1">
      <alignment horizontal="right"/>
    </xf>
    <xf numFmtId="222" fontId="22" fillId="0" borderId="0" xfId="42" applyNumberFormat="1" applyFont="1" applyFill="1" applyAlignment="1">
      <alignment/>
    </xf>
    <xf numFmtId="221" fontId="14" fillId="0" borderId="0" xfId="42" applyNumberFormat="1" applyFont="1" applyFill="1" applyAlignment="1">
      <alignment horizontal="right"/>
    </xf>
    <xf numFmtId="43" fontId="13" fillId="0" borderId="0" xfId="42" applyFont="1" applyFill="1" applyBorder="1" applyAlignment="1">
      <alignment horizontal="right"/>
    </xf>
    <xf numFmtId="43" fontId="6" fillId="0" borderId="12" xfId="42" applyFont="1" applyFill="1" applyBorder="1" applyAlignment="1">
      <alignment vertical="center"/>
    </xf>
    <xf numFmtId="43" fontId="13" fillId="0" borderId="11" xfId="42" applyFont="1" applyFill="1" applyBorder="1" applyAlignment="1">
      <alignment horizontal="right"/>
    </xf>
    <xf numFmtId="221" fontId="8" fillId="0" borderId="0" xfId="42" applyNumberFormat="1" applyFont="1" applyFill="1" applyBorder="1" applyAlignment="1" applyProtection="1" quotePrefix="1">
      <alignment horizontal="right"/>
      <protection/>
    </xf>
    <xf numFmtId="214" fontId="8" fillId="0" borderId="10" xfId="149" applyNumberFormat="1" applyFont="1" applyFill="1" applyBorder="1">
      <alignment/>
      <protection/>
    </xf>
    <xf numFmtId="39" fontId="12" fillId="0" borderId="0" xfId="0" applyNumberFormat="1" applyFont="1" applyFill="1" applyAlignment="1">
      <alignment vertical="center"/>
    </xf>
    <xf numFmtId="39" fontId="13" fillId="0" borderId="0" xfId="167" applyNumberFormat="1" applyFont="1" applyFill="1" applyAlignment="1" applyProtection="1">
      <alignment horizontal="left"/>
      <protection/>
    </xf>
    <xf numFmtId="43" fontId="13" fillId="0" borderId="12" xfId="42" applyFont="1" applyFill="1" applyBorder="1" applyAlignment="1">
      <alignment horizontal="right"/>
    </xf>
    <xf numFmtId="43" fontId="14" fillId="0" borderId="0" xfId="42" applyFont="1" applyFill="1" applyBorder="1" applyAlignment="1">
      <alignment/>
    </xf>
    <xf numFmtId="206" fontId="8" fillId="0" borderId="0" xfId="96" applyNumberFormat="1" applyFont="1" applyFill="1" applyBorder="1" applyAlignment="1" applyProtection="1" quotePrefix="1">
      <alignment/>
      <protection/>
    </xf>
    <xf numFmtId="43" fontId="8" fillId="0" borderId="12" xfId="42" applyFont="1" applyFill="1" applyBorder="1" applyAlignment="1">
      <alignment/>
    </xf>
    <xf numFmtId="43" fontId="13" fillId="0" borderId="14" xfId="42" applyFont="1" applyFill="1" applyBorder="1" applyAlignment="1">
      <alignment/>
    </xf>
    <xf numFmtId="221" fontId="13" fillId="0" borderId="12" xfId="42" applyNumberFormat="1" applyFont="1" applyFill="1" applyBorder="1" applyAlignment="1">
      <alignment/>
    </xf>
    <xf numFmtId="221" fontId="13" fillId="0" borderId="14" xfId="42" applyNumberFormat="1" applyFont="1" applyFill="1" applyBorder="1" applyAlignment="1">
      <alignment/>
    </xf>
    <xf numFmtId="43" fontId="8" fillId="0" borderId="0" xfId="42" applyFont="1" applyFill="1" applyBorder="1" applyAlignment="1">
      <alignment/>
    </xf>
    <xf numFmtId="39" fontId="28" fillId="0" borderId="0" xfId="122" applyNumberFormat="1" applyFont="1" applyFill="1" applyBorder="1" applyAlignment="1">
      <alignment/>
      <protection/>
    </xf>
    <xf numFmtId="0" fontId="12" fillId="0" borderId="0" xfId="0" applyNumberFormat="1" applyFont="1" applyFill="1" applyBorder="1" applyAlignment="1" quotePrefix="1">
      <alignment horizontal="center"/>
    </xf>
    <xf numFmtId="40" fontId="30" fillId="0" borderId="0" xfId="96" applyNumberFormat="1" applyFont="1" applyFill="1" applyBorder="1" applyAlignment="1">
      <alignment horizontal="center"/>
    </xf>
    <xf numFmtId="40" fontId="30" fillId="0" borderId="11" xfId="96" applyNumberFormat="1" applyFont="1" applyFill="1" applyBorder="1" applyAlignment="1">
      <alignment horizontal="center"/>
    </xf>
    <xf numFmtId="40" fontId="8" fillId="0" borderId="0" xfId="96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9" fontId="12" fillId="0" borderId="0" xfId="121" applyNumberFormat="1" applyFont="1" applyFill="1" applyAlignment="1">
      <alignment horizontal="right"/>
      <protection/>
    </xf>
    <xf numFmtId="43" fontId="9" fillId="0" borderId="0" xfId="42" applyFont="1" applyFill="1" applyBorder="1" applyAlignment="1">
      <alignment vertical="center"/>
    </xf>
    <xf numFmtId="40" fontId="9" fillId="0" borderId="0" xfId="122" applyNumberFormat="1" applyFont="1" applyFill="1" applyAlignment="1">
      <alignment horizontal="centerContinuous" vertical="center"/>
      <protection/>
    </xf>
    <xf numFmtId="207" fontId="9" fillId="0" borderId="0" xfId="147" applyNumberFormat="1" applyFont="1" applyFill="1" applyBorder="1" applyAlignment="1">
      <alignment horizontal="centerContinuous"/>
      <protection/>
    </xf>
    <xf numFmtId="43" fontId="9" fillId="0" borderId="0" xfId="79" applyFont="1" applyFill="1" applyAlignment="1">
      <alignment horizontal="center"/>
    </xf>
    <xf numFmtId="43" fontId="9" fillId="0" borderId="0" xfId="51" applyFont="1" applyFill="1" applyAlignment="1">
      <alignment/>
    </xf>
    <xf numFmtId="40" fontId="9" fillId="0" borderId="0" xfId="147" applyNumberFormat="1" applyFont="1" applyFill="1" applyAlignment="1">
      <alignment/>
      <protection/>
    </xf>
    <xf numFmtId="40" fontId="31" fillId="0" borderId="0" xfId="122" applyNumberFormat="1" applyFont="1" applyFill="1" applyAlignment="1">
      <alignment horizontal="centerContinuous" vertical="center"/>
      <protection/>
    </xf>
    <xf numFmtId="40" fontId="9" fillId="0" borderId="0" xfId="96" applyNumberFormat="1" applyFont="1" applyFill="1" applyBorder="1" applyAlignment="1">
      <alignment horizontal="centerContinuous" vertical="center"/>
    </xf>
    <xf numFmtId="215" fontId="9" fillId="0" borderId="0" xfId="103" applyNumberFormat="1" applyFont="1" applyFill="1" applyBorder="1" applyAlignment="1">
      <alignment/>
    </xf>
    <xf numFmtId="40" fontId="8" fillId="0" borderId="0" xfId="122" applyNumberFormat="1" applyFont="1" applyFill="1" applyAlignment="1">
      <alignment vertical="center"/>
      <protection/>
    </xf>
    <xf numFmtId="43" fontId="8" fillId="0" borderId="0" xfId="161" applyFont="1" applyFill="1" applyBorder="1" applyAlignment="1">
      <alignment/>
    </xf>
    <xf numFmtId="0" fontId="13" fillId="0" borderId="0" xfId="0" applyFont="1" applyFill="1" applyAlignment="1">
      <alignment horizontal="centerContinuous"/>
    </xf>
    <xf numFmtId="242" fontId="22" fillId="0" borderId="0" xfId="83" applyNumberFormat="1" applyFont="1" applyFill="1" applyBorder="1" applyAlignment="1">
      <alignment vertical="center"/>
    </xf>
    <xf numFmtId="242" fontId="22" fillId="0" borderId="12" xfId="122" applyNumberFormat="1" applyFont="1" applyFill="1" applyBorder="1" applyAlignment="1">
      <alignment vertical="center"/>
      <protection/>
    </xf>
    <xf numFmtId="40" fontId="8" fillId="0" borderId="0" xfId="122" applyNumberFormat="1" applyFont="1" applyFill="1" applyAlignment="1">
      <alignment horizontal="left" vertical="center"/>
      <protection/>
    </xf>
    <xf numFmtId="40" fontId="8" fillId="0" borderId="0" xfId="149" applyNumberFormat="1" applyFont="1" applyFill="1" applyBorder="1" applyAlignment="1">
      <alignment horizontal="left" vertical="center"/>
      <protection/>
    </xf>
    <xf numFmtId="204" fontId="8" fillId="0" borderId="0" xfId="83" applyNumberFormat="1" applyFont="1" applyFill="1" applyBorder="1" applyAlignment="1">
      <alignment vertical="center"/>
    </xf>
    <xf numFmtId="40" fontId="8" fillId="0" borderId="0" xfId="122" applyNumberFormat="1" applyFont="1" applyFill="1" applyBorder="1" applyAlignment="1">
      <alignment vertical="center"/>
      <protection/>
    </xf>
    <xf numFmtId="43" fontId="8" fillId="0" borderId="0" xfId="68" applyFont="1" applyFill="1" applyBorder="1" applyAlignment="1">
      <alignment horizontal="center" vertical="center"/>
    </xf>
    <xf numFmtId="204" fontId="8" fillId="0" borderId="11" xfId="83" applyNumberFormat="1" applyFont="1" applyFill="1" applyBorder="1" applyAlignment="1">
      <alignment vertical="center"/>
    </xf>
    <xf numFmtId="204" fontId="8" fillId="0" borderId="12" xfId="83" applyNumberFormat="1" applyFont="1" applyFill="1" applyBorder="1" applyAlignment="1">
      <alignment vertical="center"/>
    </xf>
    <xf numFmtId="204" fontId="8" fillId="0" borderId="14" xfId="83" applyNumberFormat="1" applyFont="1" applyFill="1" applyBorder="1" applyAlignment="1">
      <alignment vertical="center"/>
    </xf>
    <xf numFmtId="40" fontId="10" fillId="0" borderId="0" xfId="149" applyNumberFormat="1" applyFont="1" applyFill="1" applyAlignment="1">
      <alignment/>
      <protection/>
    </xf>
    <xf numFmtId="39" fontId="22" fillId="0" borderId="0" xfId="0" applyNumberFormat="1" applyFont="1" applyFill="1" applyAlignment="1">
      <alignment/>
    </xf>
    <xf numFmtId="210" fontId="16" fillId="0" borderId="0" xfId="167" applyNumberFormat="1" applyFont="1" applyFill="1" applyAlignment="1" applyProtection="1">
      <alignment/>
      <protection/>
    </xf>
    <xf numFmtId="39" fontId="22" fillId="0" borderId="0" xfId="53" applyNumberFormat="1" applyFont="1" applyFill="1" applyAlignment="1">
      <alignment/>
    </xf>
    <xf numFmtId="39" fontId="22" fillId="0" borderId="0" xfId="0" applyNumberFormat="1" applyFont="1" applyFill="1" applyAlignment="1">
      <alignment horizontal="center"/>
    </xf>
    <xf numFmtId="39" fontId="22" fillId="0" borderId="0" xfId="0" applyNumberFormat="1" applyFont="1" applyFill="1" applyAlignment="1">
      <alignment/>
    </xf>
    <xf numFmtId="39" fontId="22" fillId="0" borderId="0" xfId="53" applyNumberFormat="1" applyFont="1" applyFill="1" applyBorder="1" applyAlignment="1" applyProtection="1" quotePrefix="1">
      <alignment/>
      <protection/>
    </xf>
    <xf numFmtId="210" fontId="6" fillId="0" borderId="0" xfId="167" applyNumberFormat="1" applyFont="1" applyFill="1" applyAlignment="1" applyProtection="1">
      <alignment/>
      <protection/>
    </xf>
    <xf numFmtId="210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39" fontId="22" fillId="0" borderId="0" xfId="77" applyNumberFormat="1" applyFont="1" applyFill="1" applyAlignment="1">
      <alignment/>
    </xf>
    <xf numFmtId="39" fontId="20" fillId="0" borderId="0" xfId="0" applyNumberFormat="1" applyFont="1" applyFill="1" applyAlignment="1">
      <alignment horizontal="right" vertical="center"/>
    </xf>
    <xf numFmtId="210" fontId="6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39" fontId="20" fillId="0" borderId="14" xfId="0" applyNumberFormat="1" applyFont="1" applyFill="1" applyBorder="1" applyAlignment="1" quotePrefix="1">
      <alignment horizontal="center"/>
    </xf>
    <xf numFmtId="39" fontId="22" fillId="0" borderId="14" xfId="0" applyNumberFormat="1" applyFont="1" applyFill="1" applyBorder="1" applyAlignment="1">
      <alignment/>
    </xf>
    <xf numFmtId="210" fontId="6" fillId="0" borderId="0" xfId="0" applyNumberFormat="1" applyFont="1" applyFill="1" applyAlignment="1">
      <alignment horizontal="left"/>
    </xf>
    <xf numFmtId="39" fontId="22" fillId="0" borderId="0" xfId="0" applyNumberFormat="1" applyFont="1" applyFill="1" applyBorder="1" applyAlignment="1">
      <alignment horizontal="right"/>
    </xf>
    <xf numFmtId="246" fontId="6" fillId="0" borderId="0" xfId="0" applyNumberFormat="1" applyFont="1" applyFill="1" applyAlignment="1">
      <alignment horizontal="right"/>
    </xf>
    <xf numFmtId="43" fontId="22" fillId="0" borderId="0" xfId="51" applyFont="1" applyFill="1" applyBorder="1" applyAlignment="1">
      <alignment horizontal="right"/>
    </xf>
    <xf numFmtId="211" fontId="21" fillId="0" borderId="11" xfId="147" applyNumberFormat="1" applyFont="1" applyFill="1" applyBorder="1" applyAlignment="1" quotePrefix="1">
      <alignment horizontal="center"/>
      <protection/>
    </xf>
    <xf numFmtId="40" fontId="10" fillId="0" borderId="0" xfId="122" applyNumberFormat="1" applyFont="1" applyFill="1" applyAlignment="1">
      <alignment vertical="center"/>
      <protection/>
    </xf>
    <xf numFmtId="39" fontId="10" fillId="0" borderId="0" xfId="122" applyNumberFormat="1" applyFont="1" applyFill="1" applyBorder="1" applyAlignment="1">
      <alignment horizontal="centerContinuous" vertical="center"/>
      <protection/>
    </xf>
    <xf numFmtId="39" fontId="10" fillId="0" borderId="11" xfId="122" applyNumberFormat="1" applyFont="1" applyFill="1" applyBorder="1" applyAlignment="1">
      <alignment horizontal="centerContinuous" vertical="center"/>
      <protection/>
    </xf>
    <xf numFmtId="0" fontId="10" fillId="0" borderId="11" xfId="122" applyFont="1" applyFill="1" applyBorder="1" applyAlignment="1">
      <alignment horizontal="centerContinuous" vertical="center"/>
      <protection/>
    </xf>
    <xf numFmtId="0" fontId="10" fillId="0" borderId="0" xfId="122" applyFont="1" applyFill="1" applyBorder="1" applyAlignment="1" quotePrefix="1">
      <alignment horizontal="center" vertical="center"/>
      <protection/>
    </xf>
    <xf numFmtId="199" fontId="10" fillId="0" borderId="11" xfId="167" applyNumberFormat="1" applyFont="1" applyFill="1" applyBorder="1" applyAlignment="1" applyProtection="1">
      <alignment horizontal="centerContinuous" vertical="center"/>
      <protection/>
    </xf>
    <xf numFmtId="199" fontId="10" fillId="0" borderId="0" xfId="167" applyNumberFormat="1" applyFont="1" applyFill="1" applyBorder="1" applyAlignment="1" applyProtection="1">
      <alignment horizontal="centerContinuous" vertical="center"/>
      <protection/>
    </xf>
    <xf numFmtId="40" fontId="10" fillId="0" borderId="11" xfId="83" applyNumberFormat="1" applyFont="1" applyFill="1" applyBorder="1" applyAlignment="1" quotePrefix="1">
      <alignment horizontal="centerContinuous" vertical="center"/>
    </xf>
    <xf numFmtId="40" fontId="10" fillId="0" borderId="11" xfId="83" applyNumberFormat="1" applyFont="1" applyFill="1" applyBorder="1" applyAlignment="1" quotePrefix="1">
      <alignment horizontal="center" vertical="center"/>
    </xf>
    <xf numFmtId="40" fontId="10" fillId="0" borderId="11" xfId="83" applyNumberFormat="1" applyFont="1" applyFill="1" applyBorder="1" applyAlignment="1">
      <alignment horizontal="centerContinuous" vertical="center"/>
    </xf>
    <xf numFmtId="40" fontId="10" fillId="0" borderId="14" xfId="83" applyNumberFormat="1" applyFont="1" applyFill="1" applyBorder="1" applyAlignment="1">
      <alignment horizontal="centerContinuous" vertical="center"/>
    </xf>
    <xf numFmtId="0" fontId="10" fillId="0" borderId="0" xfId="149" applyFont="1" applyFill="1" applyAlignment="1">
      <alignment vertical="center"/>
      <protection/>
    </xf>
    <xf numFmtId="0" fontId="10" fillId="0" borderId="0" xfId="149" applyFont="1" applyFill="1" applyAlignment="1">
      <alignment horizontal="right" vertical="center"/>
      <protection/>
    </xf>
    <xf numFmtId="199" fontId="10" fillId="0" borderId="11" xfId="167" applyNumberFormat="1" applyFont="1" applyFill="1" applyBorder="1" applyAlignment="1" applyProtection="1">
      <alignment horizontal="centerContinuous" vertical="center"/>
      <protection/>
    </xf>
    <xf numFmtId="0" fontId="10" fillId="0" borderId="11" xfId="149" applyFont="1" applyFill="1" applyBorder="1" applyAlignment="1">
      <alignment horizontal="centerContinuous" vertical="center"/>
      <protection/>
    </xf>
    <xf numFmtId="0" fontId="10" fillId="0" borderId="0" xfId="149" applyFont="1" applyFill="1" applyAlignment="1">
      <alignment horizontal="centerContinuous" vertical="center"/>
      <protection/>
    </xf>
    <xf numFmtId="0" fontId="12" fillId="0" borderId="0" xfId="141" applyFont="1" applyFill="1" applyAlignment="1">
      <alignment horizontal="centerContinuous" vertical="center"/>
      <protection/>
    </xf>
    <xf numFmtId="40" fontId="10" fillId="0" borderId="0" xfId="149" applyNumberFormat="1" applyFont="1" applyFill="1" applyBorder="1" applyAlignment="1">
      <alignment horizontal="center" vertical="center"/>
      <protection/>
    </xf>
    <xf numFmtId="0" fontId="12" fillId="0" borderId="0" xfId="141" applyFont="1" applyFill="1" applyAlignment="1">
      <alignment vertical="center"/>
      <protection/>
    </xf>
    <xf numFmtId="40" fontId="10" fillId="0" borderId="14" xfId="149" applyNumberFormat="1" applyFont="1" applyFill="1" applyBorder="1" applyAlignment="1">
      <alignment horizontal="center" vertical="center"/>
      <protection/>
    </xf>
    <xf numFmtId="0" fontId="10" fillId="0" borderId="11" xfId="149" applyFont="1" applyFill="1" applyBorder="1" applyAlignment="1">
      <alignment horizontal="center" vertical="center"/>
      <protection/>
    </xf>
    <xf numFmtId="40" fontId="10" fillId="0" borderId="10" xfId="83" applyNumberFormat="1" applyFont="1" applyFill="1" applyBorder="1" applyAlignment="1">
      <alignment horizontal="center" vertical="center"/>
    </xf>
    <xf numFmtId="0" fontId="10" fillId="0" borderId="11" xfId="149" applyFont="1" applyFill="1" applyBorder="1" applyAlignment="1">
      <alignment vertical="center"/>
      <protection/>
    </xf>
    <xf numFmtId="0" fontId="10" fillId="0" borderId="0" xfId="122" applyFont="1" applyFill="1" applyAlignment="1">
      <alignment vertical="center"/>
      <protection/>
    </xf>
    <xf numFmtId="0" fontId="30" fillId="0" borderId="0" xfId="149" applyFont="1" applyFill="1" applyAlignment="1">
      <alignment horizontal="right" vertical="center"/>
      <protection/>
    </xf>
    <xf numFmtId="221" fontId="8" fillId="0" borderId="0" xfId="51" applyNumberFormat="1" applyFont="1" applyFill="1" applyBorder="1" applyAlignment="1">
      <alignment/>
    </xf>
    <xf numFmtId="221" fontId="8" fillId="0" borderId="0" xfId="79" applyNumberFormat="1" applyFont="1" applyFill="1" applyAlignment="1">
      <alignment/>
    </xf>
    <xf numFmtId="221" fontId="8" fillId="0" borderId="0" xfId="79" applyNumberFormat="1" applyFont="1" applyFill="1" applyBorder="1" applyAlignment="1">
      <alignment/>
    </xf>
    <xf numFmtId="43" fontId="8" fillId="0" borderId="0" xfId="68" applyFont="1" applyFill="1" applyBorder="1" applyAlignment="1">
      <alignment horizontal="center"/>
    </xf>
    <xf numFmtId="43" fontId="8" fillId="0" borderId="0" xfId="96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122" applyFont="1" applyFill="1" applyBorder="1" applyAlignment="1">
      <alignment/>
      <protection/>
    </xf>
    <xf numFmtId="40" fontId="8" fillId="0" borderId="0" xfId="122" applyNumberFormat="1" applyFont="1" applyFill="1" applyBorder="1" applyAlignment="1">
      <alignment/>
      <protection/>
    </xf>
    <xf numFmtId="221" fontId="8" fillId="0" borderId="0" xfId="79" applyNumberFormat="1" applyFont="1" applyFill="1" applyBorder="1" applyAlignment="1">
      <alignment horizontal="center"/>
    </xf>
    <xf numFmtId="221" fontId="8" fillId="0" borderId="0" xfId="79" applyNumberFormat="1" applyFont="1" applyFill="1" applyBorder="1" applyAlignment="1">
      <alignment horizontal="right"/>
    </xf>
    <xf numFmtId="0" fontId="8" fillId="0" borderId="0" xfId="122" applyFont="1" applyFill="1" applyAlignment="1">
      <alignment horizontal="left"/>
      <protection/>
    </xf>
    <xf numFmtId="201" fontId="8" fillId="0" borderId="0" xfId="0" applyNumberFormat="1" applyFont="1" applyFill="1" applyBorder="1" applyAlignment="1">
      <alignment/>
    </xf>
    <xf numFmtId="207" fontId="6" fillId="0" borderId="0" xfId="147" applyNumberFormat="1" applyFont="1" applyFill="1" applyBorder="1" applyAlignment="1">
      <alignment vertical="center"/>
      <protection/>
    </xf>
    <xf numFmtId="40" fontId="10" fillId="0" borderId="14" xfId="83" applyNumberFormat="1" applyFont="1" applyFill="1" applyBorder="1" applyAlignment="1">
      <alignment horizontal="center" vertical="center"/>
    </xf>
    <xf numFmtId="39" fontId="10" fillId="0" borderId="0" xfId="122" applyNumberFormat="1" applyFont="1" applyFill="1">
      <alignment/>
      <protection/>
    </xf>
    <xf numFmtId="39" fontId="10" fillId="0" borderId="0" xfId="135" applyNumberFormat="1" applyFont="1" applyFill="1">
      <alignment/>
      <protection/>
    </xf>
    <xf numFmtId="39" fontId="8" fillId="0" borderId="0" xfId="135" applyNumberFormat="1" applyFont="1" applyFill="1" applyAlignment="1">
      <alignment horizontal="right"/>
      <protection/>
    </xf>
    <xf numFmtId="43" fontId="9" fillId="0" borderId="0" xfId="42" applyFont="1" applyFill="1" applyAlignment="1">
      <alignment horizontal="center"/>
    </xf>
    <xf numFmtId="43" fontId="9" fillId="0" borderId="12" xfId="42" applyFont="1" applyFill="1" applyBorder="1" applyAlignment="1">
      <alignment/>
    </xf>
    <xf numFmtId="43" fontId="19" fillId="0" borderId="12" xfId="42" applyFont="1" applyFill="1" applyBorder="1" applyAlignment="1">
      <alignment/>
    </xf>
    <xf numFmtId="39" fontId="32" fillId="0" borderId="0" xfId="167" applyNumberFormat="1" applyFont="1" applyFill="1" applyAlignment="1" applyProtection="1">
      <alignment horizontal="center"/>
      <protection/>
    </xf>
    <xf numFmtId="39" fontId="32" fillId="0" borderId="0" xfId="167" applyNumberFormat="1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39" fontId="3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9" fontId="13" fillId="0" borderId="0" xfId="0" applyNumberFormat="1" applyFont="1" applyFill="1" applyBorder="1" applyAlignment="1">
      <alignment horizontal="centerContinuous"/>
    </xf>
    <xf numFmtId="39" fontId="13" fillId="0" borderId="0" xfId="0" applyNumberFormat="1" applyFont="1" applyFill="1" applyAlignment="1">
      <alignment horizontal="centerContinuous" vertical="center"/>
    </xf>
    <xf numFmtId="39" fontId="13" fillId="0" borderId="0" xfId="58" applyNumberFormat="1" applyFont="1" applyFill="1" applyAlignment="1">
      <alignment horizontal="centerContinuous" vertical="center"/>
    </xf>
    <xf numFmtId="39" fontId="6" fillId="0" borderId="0" xfId="167" applyNumberFormat="1" applyFont="1" applyFill="1" applyAlignment="1" applyProtection="1">
      <alignment horizontal="centerContinuous" vertical="center"/>
      <protection/>
    </xf>
    <xf numFmtId="39" fontId="6" fillId="0" borderId="0" xfId="167" applyNumberFormat="1" applyFont="1" applyFill="1" applyAlignment="1">
      <alignment horizontal="centerContinuous" vertical="center"/>
      <protection/>
    </xf>
    <xf numFmtId="39" fontId="6" fillId="0" borderId="0" xfId="0" applyNumberFormat="1" applyFont="1" applyFill="1" applyAlignment="1">
      <alignment horizontal="centerContinuous" vertical="center"/>
    </xf>
    <xf numFmtId="39" fontId="32" fillId="0" borderId="0" xfId="167" applyNumberFormat="1" applyFont="1" applyFill="1" applyAlignment="1" applyProtection="1">
      <alignment horizontal="center" vertical="top"/>
      <protection/>
    </xf>
    <xf numFmtId="0" fontId="8" fillId="0" borderId="0" xfId="0" applyFont="1" applyFill="1" applyAlignment="1" quotePrefix="1">
      <alignment horizontal="center"/>
    </xf>
    <xf numFmtId="202" fontId="8" fillId="0" borderId="12" xfId="149" applyNumberFormat="1" applyFont="1" applyFill="1" applyBorder="1" applyAlignment="1">
      <alignment vertical="center"/>
      <protection/>
    </xf>
    <xf numFmtId="212" fontId="22" fillId="0" borderId="0" xfId="122" applyNumberFormat="1" applyFont="1" applyFill="1" applyAlignment="1">
      <alignment vertical="center"/>
      <protection/>
    </xf>
    <xf numFmtId="221" fontId="8" fillId="0" borderId="0" xfId="42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221" fontId="8" fillId="0" borderId="0" xfId="42" applyNumberFormat="1" applyFont="1" applyFill="1" applyBorder="1" applyAlignment="1">
      <alignment horizontal="right"/>
    </xf>
    <xf numFmtId="43" fontId="20" fillId="0" borderId="10" xfId="96" applyFont="1" applyFill="1" applyBorder="1" applyAlignment="1">
      <alignment horizontal="centerContinuous"/>
    </xf>
    <xf numFmtId="43" fontId="22" fillId="0" borderId="0" xfId="161" applyFont="1" applyFill="1" applyBorder="1" applyAlignment="1">
      <alignment/>
    </xf>
    <xf numFmtId="0" fontId="22" fillId="0" borderId="0" xfId="122" applyFont="1" applyFill="1" applyAlignment="1">
      <alignment/>
      <protection/>
    </xf>
    <xf numFmtId="0" fontId="22" fillId="0" borderId="0" xfId="122" applyFont="1" applyFill="1" applyAlignment="1">
      <alignment horizontal="left" vertical="top"/>
      <protection/>
    </xf>
    <xf numFmtId="39" fontId="22" fillId="0" borderId="0" xfId="0" applyNumberFormat="1" applyFont="1" applyFill="1" applyAlignment="1">
      <alignment horizontal="left" indent="15"/>
    </xf>
    <xf numFmtId="0" fontId="12" fillId="0" borderId="11" xfId="141" applyFont="1" applyFill="1" applyBorder="1" applyAlignment="1">
      <alignment/>
      <protection/>
    </xf>
    <xf numFmtId="0" fontId="12" fillId="0" borderId="11" xfId="141" applyFont="1" applyFill="1" applyBorder="1" applyAlignment="1">
      <alignment horizontal="center"/>
      <protection/>
    </xf>
    <xf numFmtId="39" fontId="20" fillId="0" borderId="11" xfId="122" applyNumberFormat="1" applyFont="1" applyFill="1" applyBorder="1" applyAlignment="1">
      <alignment/>
      <protection/>
    </xf>
    <xf numFmtId="39" fontId="20" fillId="0" borderId="11" xfId="122" applyNumberFormat="1" applyFont="1" applyFill="1" applyBorder="1" applyAlignment="1">
      <alignment horizontal="center"/>
      <protection/>
    </xf>
    <xf numFmtId="0" fontId="12" fillId="0" borderId="11" xfId="141" applyFont="1" applyFill="1" applyBorder="1" applyAlignment="1">
      <alignment vertical="center"/>
      <protection/>
    </xf>
    <xf numFmtId="0" fontId="12" fillId="0" borderId="11" xfId="141" applyFont="1" applyFill="1" applyBorder="1" applyAlignment="1">
      <alignment horizontal="center" vertical="center"/>
      <protection/>
    </xf>
    <xf numFmtId="39" fontId="20" fillId="0" borderId="11" xfId="122" applyNumberFormat="1" applyFont="1" applyFill="1" applyBorder="1" applyAlignment="1">
      <alignment vertical="center"/>
      <protection/>
    </xf>
    <xf numFmtId="39" fontId="20" fillId="0" borderId="11" xfId="122" applyNumberFormat="1" applyFont="1" applyFill="1" applyBorder="1" applyAlignment="1">
      <alignment horizontal="center" vertical="center"/>
      <protection/>
    </xf>
    <xf numFmtId="0" fontId="26" fillId="0" borderId="0" xfId="122" applyFont="1" applyFill="1" applyAlignment="1" quotePrefix="1">
      <alignment horizontal="center" vertical="center"/>
      <protection/>
    </xf>
    <xf numFmtId="0" fontId="20" fillId="0" borderId="0" xfId="122" applyFont="1" applyFill="1" applyAlignment="1" quotePrefix="1">
      <alignment horizontal="center" vertical="center"/>
      <protection/>
    </xf>
    <xf numFmtId="39" fontId="13" fillId="0" borderId="0" xfId="107" applyNumberFormat="1" applyFont="1" applyFill="1" applyAlignment="1">
      <alignment horizontal="left"/>
    </xf>
    <xf numFmtId="39" fontId="13" fillId="0" borderId="0" xfId="107" applyNumberFormat="1" applyFont="1" applyFill="1" applyAlignment="1">
      <alignment horizontal="center"/>
    </xf>
    <xf numFmtId="39" fontId="12" fillId="0" borderId="0" xfId="58" applyNumberFormat="1" applyFont="1" applyFill="1" applyBorder="1" applyAlignment="1" applyProtection="1" quotePrefix="1">
      <alignment/>
      <protection/>
    </xf>
    <xf numFmtId="39" fontId="13" fillId="0" borderId="0" xfId="58" applyNumberFormat="1" applyFont="1" applyFill="1" applyBorder="1" applyAlignment="1">
      <alignment/>
    </xf>
    <xf numFmtId="40" fontId="8" fillId="0" borderId="0" xfId="83" applyNumberFormat="1" applyFont="1" applyFill="1" applyBorder="1" applyAlignment="1">
      <alignment horizontal="center" vertical="center"/>
    </xf>
    <xf numFmtId="43" fontId="8" fillId="0" borderId="0" xfId="83" applyFont="1" applyFill="1" applyBorder="1" applyAlignment="1">
      <alignment vertical="center"/>
    </xf>
    <xf numFmtId="2" fontId="8" fillId="0" borderId="0" xfId="122" applyNumberFormat="1" applyFont="1" applyFill="1" applyBorder="1" applyAlignment="1">
      <alignment vertical="center"/>
      <protection/>
    </xf>
    <xf numFmtId="0" fontId="8" fillId="0" borderId="0" xfId="122" applyFont="1" applyFill="1" applyBorder="1" applyAlignment="1">
      <alignment vertical="center"/>
      <protection/>
    </xf>
    <xf numFmtId="39" fontId="22" fillId="0" borderId="0" xfId="83" applyNumberFormat="1" applyFont="1" applyFill="1" applyBorder="1" applyAlignment="1">
      <alignment vertical="center"/>
    </xf>
    <xf numFmtId="39" fontId="22" fillId="0" borderId="12" xfId="122" applyNumberFormat="1" applyFont="1" applyFill="1" applyBorder="1" applyAlignment="1">
      <alignment vertical="center"/>
      <protection/>
    </xf>
    <xf numFmtId="0" fontId="8" fillId="0" borderId="0" xfId="149" applyFont="1" applyFill="1" applyAlignment="1">
      <alignment vertical="center"/>
      <protection/>
    </xf>
    <xf numFmtId="214" fontId="8" fillId="0" borderId="0" xfId="149" applyNumberFormat="1" applyFont="1" applyFill="1" applyBorder="1" applyAlignment="1">
      <alignment vertical="center"/>
      <protection/>
    </xf>
    <xf numFmtId="202" fontId="8" fillId="0" borderId="0" xfId="149" applyNumberFormat="1" applyFont="1" applyFill="1" applyBorder="1">
      <alignment/>
      <protection/>
    </xf>
    <xf numFmtId="43" fontId="20" fillId="0" borderId="11" xfId="96" applyFont="1" applyFill="1" applyBorder="1" applyAlignment="1">
      <alignment horizontal="centerContinuous"/>
    </xf>
    <xf numFmtId="199" fontId="8" fillId="0" borderId="0" xfId="0" applyNumberFormat="1" applyFont="1" applyFill="1" applyAlignment="1">
      <alignment/>
    </xf>
    <xf numFmtId="0" fontId="22" fillId="0" borderId="0" xfId="0" applyFont="1" applyFill="1" applyAlignment="1" quotePrefix="1">
      <alignment horizontal="centerContinuous"/>
    </xf>
    <xf numFmtId="0" fontId="22" fillId="0" borderId="11" xfId="165" applyFont="1" applyFill="1" applyBorder="1">
      <alignment/>
      <protection/>
    </xf>
    <xf numFmtId="43" fontId="20" fillId="0" borderId="11" xfId="96" applyFont="1" applyFill="1" applyBorder="1" applyAlignment="1">
      <alignment horizontal="center"/>
    </xf>
    <xf numFmtId="40" fontId="20" fillId="0" borderId="0" xfId="96" applyNumberFormat="1" applyFont="1" applyFill="1" applyBorder="1" applyAlignment="1">
      <alignment horizontal="centerContinuous"/>
    </xf>
    <xf numFmtId="211" fontId="21" fillId="0" borderId="0" xfId="147" applyNumberFormat="1" applyFont="1" applyFill="1" applyBorder="1" applyAlignment="1" quotePrefix="1">
      <alignment horizontal="center"/>
      <protection/>
    </xf>
    <xf numFmtId="40" fontId="20" fillId="0" borderId="0" xfId="0" applyNumberFormat="1" applyFont="1" applyFill="1" applyAlignment="1">
      <alignment horizontal="center"/>
    </xf>
    <xf numFmtId="40" fontId="22" fillId="0" borderId="0" xfId="96" applyNumberFormat="1" applyFont="1" applyFill="1" applyBorder="1" applyAlignment="1">
      <alignment/>
    </xf>
    <xf numFmtId="0" fontId="22" fillId="0" borderId="0" xfId="0" applyFont="1" applyFill="1" applyAlignment="1">
      <alignment/>
    </xf>
    <xf numFmtId="244" fontId="22" fillId="0" borderId="0" xfId="0" applyNumberFormat="1" applyFont="1" applyFill="1" applyBorder="1" applyAlignment="1">
      <alignment horizontal="right"/>
    </xf>
    <xf numFmtId="244" fontId="22" fillId="0" borderId="0" xfId="53" applyNumberFormat="1" applyFont="1" applyFill="1" applyBorder="1" applyAlignment="1">
      <alignment horizontal="right"/>
    </xf>
    <xf numFmtId="221" fontId="13" fillId="0" borderId="0" xfId="161" applyNumberFormat="1" applyFont="1" applyFill="1" applyBorder="1" applyAlignment="1">
      <alignment/>
    </xf>
    <xf numFmtId="221" fontId="13" fillId="0" borderId="12" xfId="161" applyNumberFormat="1" applyFont="1" applyFill="1" applyBorder="1" applyAlignment="1">
      <alignment/>
    </xf>
    <xf numFmtId="40" fontId="8" fillId="0" borderId="0" xfId="0" applyNumberFormat="1" applyFont="1" applyFill="1" applyAlignment="1">
      <alignment/>
    </xf>
    <xf numFmtId="0" fontId="10" fillId="0" borderId="0" xfId="149" applyFont="1" applyFill="1">
      <alignment/>
      <protection/>
    </xf>
    <xf numFmtId="0" fontId="10" fillId="0" borderId="0" xfId="149" applyFont="1" applyFill="1" applyAlignment="1">
      <alignment horizontal="right"/>
      <protection/>
    </xf>
    <xf numFmtId="40" fontId="10" fillId="0" borderId="14" xfId="149" applyNumberFormat="1" applyFont="1" applyFill="1" applyBorder="1" applyAlignment="1">
      <alignment horizontal="center"/>
      <protection/>
    </xf>
    <xf numFmtId="0" fontId="10" fillId="0" borderId="11" xfId="149" applyFont="1" applyFill="1" applyBorder="1" applyAlignment="1">
      <alignment horizontal="center"/>
      <protection/>
    </xf>
    <xf numFmtId="0" fontId="16" fillId="0" borderId="11" xfId="141" applyFont="1" applyFill="1" applyBorder="1" applyAlignment="1">
      <alignment/>
      <protection/>
    </xf>
    <xf numFmtId="0" fontId="16" fillId="0" borderId="11" xfId="141" applyFont="1" applyFill="1" applyBorder="1" applyAlignment="1">
      <alignment horizontal="center"/>
      <protection/>
    </xf>
    <xf numFmtId="39" fontId="26" fillId="0" borderId="11" xfId="122" applyNumberFormat="1" applyFont="1" applyFill="1" applyBorder="1" applyAlignment="1">
      <alignment/>
      <protection/>
    </xf>
    <xf numFmtId="39" fontId="26" fillId="0" borderId="11" xfId="122" applyNumberFormat="1" applyFont="1" applyFill="1" applyBorder="1" applyAlignment="1">
      <alignment horizontal="center"/>
      <protection/>
    </xf>
    <xf numFmtId="0" fontId="16" fillId="0" borderId="11" xfId="141" applyFont="1" applyFill="1" applyBorder="1" applyAlignment="1">
      <alignment vertical="center"/>
      <protection/>
    </xf>
    <xf numFmtId="0" fontId="16" fillId="0" borderId="11" xfId="141" applyFont="1" applyFill="1" applyBorder="1" applyAlignment="1">
      <alignment horizontal="center" vertical="center"/>
      <protection/>
    </xf>
    <xf numFmtId="0" fontId="16" fillId="0" borderId="0" xfId="141" applyFont="1" applyFill="1" applyAlignment="1">
      <alignment vertical="center"/>
      <protection/>
    </xf>
    <xf numFmtId="39" fontId="26" fillId="0" borderId="11" xfId="122" applyNumberFormat="1" applyFont="1" applyFill="1" applyBorder="1" applyAlignment="1">
      <alignment vertical="center"/>
      <protection/>
    </xf>
    <xf numFmtId="39" fontId="26" fillId="0" borderId="11" xfId="122" applyNumberFormat="1" applyFont="1" applyFill="1" applyBorder="1" applyAlignment="1">
      <alignment horizontal="center" vertical="center"/>
      <protection/>
    </xf>
    <xf numFmtId="248" fontId="22" fillId="0" borderId="0" xfId="0" applyNumberFormat="1" applyFont="1" applyFill="1" applyAlignment="1">
      <alignment/>
    </xf>
    <xf numFmtId="248" fontId="8" fillId="0" borderId="0" xfId="0" applyNumberFormat="1" applyFont="1" applyFill="1" applyAlignment="1" quotePrefix="1">
      <alignment horizontal="centerContinuous"/>
    </xf>
    <xf numFmtId="0" fontId="10" fillId="0" borderId="0" xfId="165" applyFont="1" applyFill="1">
      <alignment/>
      <protection/>
    </xf>
    <xf numFmtId="0" fontId="8" fillId="0" borderId="0" xfId="165" applyFont="1" applyFill="1" applyAlignment="1" quotePrefix="1">
      <alignment horizontal="center"/>
      <protection/>
    </xf>
    <xf numFmtId="0" fontId="8" fillId="0" borderId="0" xfId="165" applyFont="1" applyFill="1">
      <alignment/>
      <protection/>
    </xf>
    <xf numFmtId="0" fontId="8" fillId="0" borderId="0" xfId="165" applyFont="1" applyFill="1" applyBorder="1">
      <alignment/>
      <protection/>
    </xf>
    <xf numFmtId="40" fontId="8" fillId="0" borderId="0" xfId="167" applyNumberFormat="1" applyFont="1" applyFill="1" applyAlignment="1">
      <alignment/>
      <protection/>
    </xf>
    <xf numFmtId="0" fontId="8" fillId="0" borderId="0" xfId="122" applyFont="1" applyFill="1">
      <alignment/>
      <protection/>
    </xf>
    <xf numFmtId="4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39" fontId="20" fillId="0" borderId="0" xfId="0" applyNumberFormat="1" applyFont="1" applyFill="1" applyAlignment="1">
      <alignment horizontal="left"/>
    </xf>
    <xf numFmtId="39" fontId="22" fillId="0" borderId="0" xfId="0" applyNumberFormat="1" applyFont="1" applyFill="1" applyAlignment="1">
      <alignment horizontal="left"/>
    </xf>
    <xf numFmtId="210" fontId="8" fillId="0" borderId="0" xfId="0" applyNumberFormat="1" applyFont="1" applyFill="1" applyAlignment="1">
      <alignment/>
    </xf>
    <xf numFmtId="210" fontId="8" fillId="0" borderId="0" xfId="167" applyNumberFormat="1" applyFont="1" applyFill="1" applyAlignment="1" applyProtection="1">
      <alignment/>
      <protection/>
    </xf>
    <xf numFmtId="203" fontId="8" fillId="0" borderId="0" xfId="0" applyNumberFormat="1" applyFont="1" applyFill="1" applyAlignment="1">
      <alignment horizontal="left"/>
    </xf>
    <xf numFmtId="221" fontId="13" fillId="0" borderId="0" xfId="42" applyNumberFormat="1" applyFont="1" applyFill="1" applyBorder="1" applyAlignment="1">
      <alignment vertical="center"/>
    </xf>
    <xf numFmtId="221" fontId="13" fillId="0" borderId="11" xfId="42" applyNumberFormat="1" applyFont="1" applyFill="1" applyBorder="1" applyAlignment="1">
      <alignment vertical="center"/>
    </xf>
    <xf numFmtId="228" fontId="13" fillId="0" borderId="0" xfId="0" applyNumberFormat="1" applyFont="1" applyFill="1" applyBorder="1" applyAlignment="1">
      <alignment vertical="center"/>
    </xf>
    <xf numFmtId="228" fontId="13" fillId="0" borderId="11" xfId="0" applyNumberFormat="1" applyFont="1" applyFill="1" applyBorder="1" applyAlignment="1">
      <alignment vertical="center"/>
    </xf>
    <xf numFmtId="221" fontId="13" fillId="0" borderId="11" xfId="0" applyNumberFormat="1" applyFont="1" applyFill="1" applyBorder="1" applyAlignment="1">
      <alignment horizontal="right"/>
    </xf>
    <xf numFmtId="43" fontId="8" fillId="0" borderId="11" xfId="71" applyFont="1" applyFill="1" applyBorder="1" applyAlignment="1">
      <alignment vertical="center"/>
    </xf>
    <xf numFmtId="214" fontId="8" fillId="0" borderId="11" xfId="149" applyNumberFormat="1" applyFont="1" applyFill="1" applyBorder="1">
      <alignment/>
      <protection/>
    </xf>
    <xf numFmtId="202" fontId="8" fillId="0" borderId="11" xfId="149" applyNumberFormat="1" applyFont="1" applyFill="1" applyBorder="1">
      <alignment/>
      <protection/>
    </xf>
    <xf numFmtId="221" fontId="14" fillId="0" borderId="11" xfId="42" applyNumberFormat="1" applyFont="1" applyFill="1" applyBorder="1" applyAlignment="1">
      <alignment/>
    </xf>
    <xf numFmtId="210" fontId="14" fillId="0" borderId="0" xfId="0" applyNumberFormat="1" applyFont="1" applyFill="1" applyBorder="1" applyAlignment="1">
      <alignment horizontal="center"/>
    </xf>
    <xf numFmtId="39" fontId="8" fillId="0" borderId="0" xfId="0" applyNumberFormat="1" applyFont="1" applyFill="1" applyBorder="1" applyAlignment="1">
      <alignment horizontal="left"/>
    </xf>
    <xf numFmtId="246" fontId="6" fillId="0" borderId="0" xfId="0" applyNumberFormat="1" applyFont="1" applyFill="1" applyBorder="1" applyAlignment="1">
      <alignment horizontal="right"/>
    </xf>
    <xf numFmtId="208" fontId="8" fillId="0" borderId="14" xfId="122" applyNumberFormat="1" applyFont="1" applyFill="1" applyBorder="1">
      <alignment/>
      <protection/>
    </xf>
    <xf numFmtId="208" fontId="8" fillId="0" borderId="14" xfId="122" applyNumberFormat="1" applyFont="1" applyFill="1" applyBorder="1">
      <alignment/>
      <protection/>
    </xf>
    <xf numFmtId="222" fontId="22" fillId="0" borderId="0" xfId="42" applyNumberFormat="1" applyFont="1" applyFill="1" applyBorder="1" applyAlignment="1">
      <alignment horizontal="center"/>
    </xf>
    <xf numFmtId="222" fontId="22" fillId="0" borderId="0" xfId="42" applyNumberFormat="1" applyFont="1" applyFill="1" applyBorder="1" applyAlignment="1">
      <alignment/>
    </xf>
    <xf numFmtId="39" fontId="10" fillId="0" borderId="10" xfId="0" applyNumberFormat="1" applyFont="1" applyFill="1" applyBorder="1" applyAlignment="1">
      <alignment/>
    </xf>
    <xf numFmtId="0" fontId="21" fillId="0" borderId="10" xfId="121" applyFont="1" applyFill="1" applyBorder="1" applyAlignment="1">
      <alignment horizontal="center"/>
      <protection/>
    </xf>
    <xf numFmtId="39" fontId="10" fillId="0" borderId="10" xfId="0" applyNumberFormat="1" applyFont="1" applyFill="1" applyBorder="1" applyAlignment="1">
      <alignment horizontal="left"/>
    </xf>
    <xf numFmtId="0" fontId="12" fillId="0" borderId="14" xfId="121" applyFont="1" applyFill="1" applyBorder="1" applyAlignment="1">
      <alignment/>
      <protection/>
    </xf>
    <xf numFmtId="43" fontId="9" fillId="0" borderId="0" xfId="42" applyFont="1" applyFill="1" applyBorder="1" applyAlignment="1">
      <alignment horizontal="right"/>
    </xf>
    <xf numFmtId="43" fontId="9" fillId="0" borderId="0" xfId="42" applyFont="1" applyFill="1" applyBorder="1" applyAlignment="1">
      <alignment/>
    </xf>
    <xf numFmtId="43" fontId="9" fillId="0" borderId="0" xfId="42" applyFont="1" applyFill="1" applyAlignment="1">
      <alignment/>
    </xf>
    <xf numFmtId="43" fontId="9" fillId="0" borderId="0" xfId="42" applyFont="1" applyFill="1" applyAlignment="1">
      <alignment horizontal="right"/>
    </xf>
    <xf numFmtId="43" fontId="9" fillId="0" borderId="11" xfId="42" applyFont="1" applyFill="1" applyBorder="1" applyAlignment="1">
      <alignment/>
    </xf>
    <xf numFmtId="43" fontId="9" fillId="0" borderId="0" xfId="42" applyFont="1" applyFill="1" applyBorder="1" applyAlignment="1" quotePrefix="1">
      <alignment/>
    </xf>
    <xf numFmtId="43" fontId="9" fillId="0" borderId="0" xfId="42" applyFont="1" applyFill="1" applyAlignment="1" quotePrefix="1">
      <alignment horizontal="center"/>
    </xf>
    <xf numFmtId="43" fontId="19" fillId="0" borderId="0" xfId="42" applyFont="1" applyFill="1" applyBorder="1" applyAlignment="1" quotePrefix="1">
      <alignment horizontal="center"/>
    </xf>
    <xf numFmtId="43" fontId="9" fillId="0" borderId="0" xfId="42" applyFont="1" applyFill="1" applyAlignment="1" quotePrefix="1">
      <alignment/>
    </xf>
    <xf numFmtId="230" fontId="9" fillId="0" borderId="0" xfId="42" applyNumberFormat="1" applyFont="1" applyFill="1" applyBorder="1" applyAlignment="1">
      <alignment horizontal="right"/>
    </xf>
    <xf numFmtId="230" fontId="33" fillId="0" borderId="0" xfId="42" applyNumberFormat="1" applyFont="1" applyFill="1" applyAlignment="1">
      <alignment horizontal="right"/>
    </xf>
    <xf numFmtId="43" fontId="9" fillId="0" borderId="0" xfId="126" applyNumberFormat="1" applyFont="1" applyFill="1" applyBorder="1" applyAlignment="1">
      <alignment horizontal="left" vertical="center"/>
      <protection/>
    </xf>
    <xf numFmtId="0" fontId="9" fillId="0" borderId="0" xfId="126" applyFont="1" applyFill="1" applyAlignment="1">
      <alignment horizontal="left" vertical="center" textRotation="180"/>
      <protection/>
    </xf>
    <xf numFmtId="43" fontId="6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39" fontId="8" fillId="0" borderId="0" xfId="42" applyNumberFormat="1" applyFont="1" applyFill="1" applyAlignment="1">
      <alignment/>
    </xf>
    <xf numFmtId="39" fontId="8" fillId="0" borderId="0" xfId="167" applyNumberFormat="1" applyFont="1" applyFill="1" applyAlignment="1">
      <alignment/>
      <protection/>
    </xf>
    <xf numFmtId="219" fontId="8" fillId="0" borderId="0" xfId="42" applyNumberFormat="1" applyFont="1" applyFill="1" applyBorder="1" applyAlignment="1">
      <alignment/>
    </xf>
    <xf numFmtId="219" fontId="9" fillId="0" borderId="0" xfId="42" applyNumberFormat="1" applyFont="1" applyFill="1" applyBorder="1" applyAlignment="1">
      <alignment/>
    </xf>
    <xf numFmtId="219" fontId="8" fillId="0" borderId="11" xfId="42" applyNumberFormat="1" applyFont="1" applyFill="1" applyBorder="1" applyAlignment="1">
      <alignment/>
    </xf>
    <xf numFmtId="219" fontId="9" fillId="0" borderId="0" xfId="42" applyNumberFormat="1" applyFont="1" applyFill="1" applyAlignment="1">
      <alignment/>
    </xf>
    <xf numFmtId="219" fontId="8" fillId="0" borderId="12" xfId="42" applyNumberFormat="1" applyFont="1" applyFill="1" applyBorder="1" applyAlignment="1">
      <alignment/>
    </xf>
    <xf numFmtId="39" fontId="8" fillId="0" borderId="0" xfId="149" applyNumberFormat="1" applyFont="1" applyFill="1" applyAlignment="1">
      <alignment/>
      <protection/>
    </xf>
    <xf numFmtId="0" fontId="9" fillId="0" borderId="0" xfId="126" applyFont="1" applyFill="1" applyBorder="1" applyAlignment="1">
      <alignment horizontal="left" vertical="center"/>
      <protection/>
    </xf>
    <xf numFmtId="220" fontId="9" fillId="0" borderId="0" xfId="42" applyNumberFormat="1" applyFont="1" applyFill="1" applyBorder="1" applyAlignment="1">
      <alignment/>
    </xf>
    <xf numFmtId="40" fontId="10" fillId="0" borderId="0" xfId="83" applyNumberFormat="1" applyFont="1" applyFill="1" applyBorder="1" applyAlignment="1">
      <alignment horizontal="center" vertical="center"/>
    </xf>
    <xf numFmtId="39" fontId="8" fillId="0" borderId="0" xfId="42" applyNumberFormat="1" applyFont="1" applyFill="1" applyBorder="1" applyAlignment="1" applyProtection="1" quotePrefix="1">
      <alignment/>
      <protection/>
    </xf>
    <xf numFmtId="39" fontId="8" fillId="0" borderId="0" xfId="42" applyNumberFormat="1" applyFont="1" applyFill="1" applyBorder="1" applyAlignment="1" applyProtection="1" quotePrefix="1">
      <alignment/>
      <protection/>
    </xf>
    <xf numFmtId="39" fontId="8" fillId="0" borderId="0" xfId="42" applyNumberFormat="1" applyFont="1" applyFill="1" applyBorder="1" applyAlignment="1" applyProtection="1" quotePrefix="1">
      <alignment horizontal="center"/>
      <protection/>
    </xf>
    <xf numFmtId="39" fontId="20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39" fontId="20" fillId="0" borderId="0" xfId="0" applyNumberFormat="1" applyFont="1" applyFill="1" applyAlignment="1">
      <alignment horizontal="center"/>
    </xf>
    <xf numFmtId="39" fontId="20" fillId="0" borderId="11" xfId="0" applyNumberFormat="1" applyFont="1" applyFill="1" applyBorder="1" applyAlignment="1">
      <alignment horizontal="center"/>
    </xf>
    <xf numFmtId="248" fontId="8" fillId="0" borderId="0" xfId="0" applyNumberFormat="1" applyFont="1" applyFill="1" applyAlignment="1" quotePrefix="1">
      <alignment horizontal="center"/>
    </xf>
    <xf numFmtId="248" fontId="8" fillId="0" borderId="0" xfId="0" applyNumberFormat="1" applyFont="1" applyFill="1" applyAlignment="1" quotePrefix="1">
      <alignment horizontal="center"/>
    </xf>
    <xf numFmtId="0" fontId="9" fillId="0" borderId="0" xfId="126" applyFont="1" applyFill="1" applyAlignment="1">
      <alignment horizontal="center" vertical="center"/>
      <protection/>
    </xf>
    <xf numFmtId="0" fontId="9" fillId="0" borderId="0" xfId="126" applyFont="1" applyFill="1" applyBorder="1" applyAlignment="1">
      <alignment horizontal="center" vertical="center"/>
      <protection/>
    </xf>
    <xf numFmtId="0" fontId="9" fillId="0" borderId="14" xfId="126" applyFont="1" applyFill="1" applyBorder="1" applyAlignment="1">
      <alignment horizontal="center" vertical="center"/>
      <protection/>
    </xf>
    <xf numFmtId="0" fontId="9" fillId="0" borderId="11" xfId="126" applyFont="1" applyFill="1" applyBorder="1" applyAlignment="1">
      <alignment horizontal="center" vertical="center"/>
      <protection/>
    </xf>
    <xf numFmtId="0" fontId="9" fillId="0" borderId="10" xfId="126" applyFont="1" applyFill="1" applyBorder="1" applyAlignment="1">
      <alignment horizontal="center" vertical="center"/>
      <protection/>
    </xf>
    <xf numFmtId="40" fontId="6" fillId="0" borderId="0" xfId="122" applyNumberFormat="1" applyFont="1" applyFill="1" applyAlignment="1" quotePrefix="1">
      <alignment horizontal="center" vertical="center"/>
      <protection/>
    </xf>
    <xf numFmtId="207" fontId="6" fillId="0" borderId="11" xfId="147" applyNumberFormat="1" applyFont="1" applyFill="1" applyBorder="1" applyAlignment="1">
      <alignment horizontal="center"/>
      <protection/>
    </xf>
    <xf numFmtId="207" fontId="19" fillId="0" borderId="10" xfId="147" applyNumberFormat="1" applyFont="1" applyFill="1" applyBorder="1" applyAlignment="1">
      <alignment horizontal="center"/>
      <protection/>
    </xf>
    <xf numFmtId="207" fontId="19" fillId="0" borderId="11" xfId="147" applyNumberFormat="1" applyFont="1" applyFill="1" applyBorder="1" applyAlignment="1">
      <alignment horizontal="center"/>
      <protection/>
    </xf>
    <xf numFmtId="207" fontId="19" fillId="0" borderId="0" xfId="147" applyNumberFormat="1" applyFont="1" applyFill="1" applyAlignment="1">
      <alignment horizontal="center"/>
      <protection/>
    </xf>
    <xf numFmtId="207" fontId="19" fillId="0" borderId="0" xfId="147" applyNumberFormat="1" applyFont="1" applyFill="1" applyBorder="1" applyAlignment="1">
      <alignment horizontal="center"/>
      <protection/>
    </xf>
    <xf numFmtId="207" fontId="19" fillId="0" borderId="14" xfId="147" applyNumberFormat="1" applyFont="1" applyFill="1" applyBorder="1" applyAlignment="1">
      <alignment horizontal="center"/>
      <protection/>
    </xf>
    <xf numFmtId="207" fontId="19" fillId="0" borderId="14" xfId="147" applyNumberFormat="1" applyFont="1" applyFill="1" applyBorder="1" applyAlignment="1">
      <alignment horizontal="center" vertical="center"/>
      <protection/>
    </xf>
    <xf numFmtId="40" fontId="19" fillId="0" borderId="10" xfId="147" applyNumberFormat="1" applyFont="1" applyFill="1" applyBorder="1" applyAlignment="1">
      <alignment horizontal="center"/>
      <protection/>
    </xf>
    <xf numFmtId="40" fontId="19" fillId="0" borderId="14" xfId="147" applyNumberFormat="1" applyFont="1" applyFill="1" applyBorder="1" applyAlignment="1">
      <alignment horizontal="center"/>
      <protection/>
    </xf>
    <xf numFmtId="40" fontId="19" fillId="0" borderId="14" xfId="147" applyNumberFormat="1" applyFont="1" applyFill="1" applyBorder="1" applyAlignment="1">
      <alignment horizontal="center" vertical="center"/>
      <protection/>
    </xf>
    <xf numFmtId="39" fontId="10" fillId="0" borderId="0" xfId="0" applyNumberFormat="1" applyFont="1" applyFill="1" applyAlignment="1">
      <alignment horizontal="center"/>
    </xf>
    <xf numFmtId="39" fontId="10" fillId="0" borderId="11" xfId="0" applyNumberFormat="1" applyFont="1" applyFill="1" applyBorder="1" applyAlignment="1">
      <alignment horizontal="center"/>
    </xf>
    <xf numFmtId="40" fontId="20" fillId="0" borderId="11" xfId="96" applyNumberFormat="1" applyFont="1" applyFill="1" applyBorder="1" applyAlignment="1">
      <alignment horizontal="center"/>
    </xf>
    <xf numFmtId="0" fontId="8" fillId="0" borderId="0" xfId="0" applyFont="1" applyFill="1" applyAlignment="1" quotePrefix="1">
      <alignment horizontal="center"/>
    </xf>
    <xf numFmtId="40" fontId="10" fillId="0" borderId="11" xfId="96" applyNumberFormat="1" applyFont="1" applyFill="1" applyBorder="1" applyAlignment="1">
      <alignment horizontal="center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4" xfId="47"/>
    <cellStyle name="Comma 10 5" xfId="48"/>
    <cellStyle name="Comma 11" xfId="49"/>
    <cellStyle name="Comma 12" xfId="50"/>
    <cellStyle name="Comma 12 2" xfId="51"/>
    <cellStyle name="Comma 13" xfId="52"/>
    <cellStyle name="Comma 13 2" xfId="53"/>
    <cellStyle name="Comma 13 3" xfId="54"/>
    <cellStyle name="Comma 13 4" xfId="55"/>
    <cellStyle name="Comma 13 5" xfId="56"/>
    <cellStyle name="Comma 14" xfId="57"/>
    <cellStyle name="Comma 14 2" xfId="58"/>
    <cellStyle name="Comma 14 3" xfId="59"/>
    <cellStyle name="Comma 14 4" xfId="60"/>
    <cellStyle name="Comma 15" xfId="61"/>
    <cellStyle name="Comma 15 2" xfId="62"/>
    <cellStyle name="Comma 15 3" xfId="63"/>
    <cellStyle name="Comma 15 4" xfId="64"/>
    <cellStyle name="Comma 16" xfId="65"/>
    <cellStyle name="Comma 17" xfId="66"/>
    <cellStyle name="Comma 18" xfId="67"/>
    <cellStyle name="Comma 18 2" xfId="68"/>
    <cellStyle name="Comma 19" xfId="69"/>
    <cellStyle name="Comma 19 2" xfId="70"/>
    <cellStyle name="Comma 2" xfId="71"/>
    <cellStyle name="Comma 2 3" xfId="72"/>
    <cellStyle name="Comma 20" xfId="73"/>
    <cellStyle name="Comma 20 2" xfId="74"/>
    <cellStyle name="Comma 20 3" xfId="75"/>
    <cellStyle name="Comma 20 3 2" xfId="76"/>
    <cellStyle name="Comma 21" xfId="77"/>
    <cellStyle name="Comma 21 2" xfId="78"/>
    <cellStyle name="Comma 22" xfId="79"/>
    <cellStyle name="Comma 23 2" xfId="80"/>
    <cellStyle name="Comma 3" xfId="81"/>
    <cellStyle name="Comma 3 2" xfId="82"/>
    <cellStyle name="Comma 3 3" xfId="83"/>
    <cellStyle name="Comma 4" xfId="84"/>
    <cellStyle name="Comma 4 2" xfId="85"/>
    <cellStyle name="Comma 4 2 2" xfId="86"/>
    <cellStyle name="Comma 4 2 3" xfId="87"/>
    <cellStyle name="Comma 4 2 4" xfId="88"/>
    <cellStyle name="Comma 4 2 5" xfId="89"/>
    <cellStyle name="Comma 4 3" xfId="90"/>
    <cellStyle name="Comma 4 4" xfId="91"/>
    <cellStyle name="Comma 4 5" xfId="92"/>
    <cellStyle name="Comma 5" xfId="93"/>
    <cellStyle name="Comma 5 2" xfId="94"/>
    <cellStyle name="Comma 6" xfId="95"/>
    <cellStyle name="Comma 7" xfId="96"/>
    <cellStyle name="Comma 8" xfId="97"/>
    <cellStyle name="Comma 8 2" xfId="98"/>
    <cellStyle name="Comma 8 3" xfId="99"/>
    <cellStyle name="Comma 8 4" xfId="100"/>
    <cellStyle name="Comma 8 5" xfId="101"/>
    <cellStyle name="Comma 9" xfId="102"/>
    <cellStyle name="Comma_SPI-Dec'49t-3 2" xfId="103"/>
    <cellStyle name="Currency" xfId="104"/>
    <cellStyle name="Currency [0]" xfId="105"/>
    <cellStyle name="Currency [0] 2" xfId="106"/>
    <cellStyle name="Currency [0] 2 2" xfId="107"/>
    <cellStyle name="Currency [0] 2 3" xfId="108"/>
    <cellStyle name="Currency [0] 2 4" xfId="109"/>
    <cellStyle name="Explanatory Text" xfId="110"/>
    <cellStyle name="Followed Hyperlink" xfId="111"/>
    <cellStyle name="Good" xfId="112"/>
    <cellStyle name="Heading 1" xfId="113"/>
    <cellStyle name="Heading 2" xfId="114"/>
    <cellStyle name="Heading 3" xfId="115"/>
    <cellStyle name="Heading 4" xfId="116"/>
    <cellStyle name="Hyperlink" xfId="117"/>
    <cellStyle name="Input" xfId="118"/>
    <cellStyle name="Linked Cell" xfId="119"/>
    <cellStyle name="Neutral" xfId="120"/>
    <cellStyle name="Normal 2" xfId="121"/>
    <cellStyle name="Normal 2 2" xfId="122"/>
    <cellStyle name="Normal 2 2 3" xfId="123"/>
    <cellStyle name="Normal 3" xfId="124"/>
    <cellStyle name="Normal 3 2" xfId="125"/>
    <cellStyle name="Normal 3 2 2" xfId="126"/>
    <cellStyle name="Normal 3 2 3" xfId="127"/>
    <cellStyle name="Normal 3 2 4" xfId="128"/>
    <cellStyle name="Normal 3 2 5" xfId="129"/>
    <cellStyle name="Normal 3 2_SPI-Dec'50t-3" xfId="130"/>
    <cellStyle name="Normal 3 3" xfId="131"/>
    <cellStyle name="Normal 3 4" xfId="132"/>
    <cellStyle name="Normal 3 5" xfId="133"/>
    <cellStyle name="Normal 3_SPI-Dec'50t-3" xfId="134"/>
    <cellStyle name="Normal 4" xfId="135"/>
    <cellStyle name="Normal 5" xfId="136"/>
    <cellStyle name="Normal 5 2" xfId="137"/>
    <cellStyle name="Normal 5 3" xfId="138"/>
    <cellStyle name="Normal 5 4" xfId="139"/>
    <cellStyle name="Normal 5 5" xfId="140"/>
    <cellStyle name="Normal 6" xfId="141"/>
    <cellStyle name="Normal 7" xfId="142"/>
    <cellStyle name="Normal 7 2" xfId="143"/>
    <cellStyle name="Normal 8" xfId="144"/>
    <cellStyle name="Normal_Book1 2" xfId="145"/>
    <cellStyle name="Normal_C779A0245" xfId="146"/>
    <cellStyle name="Normal_SPI-Dec'49t-3 2" xfId="147"/>
    <cellStyle name="Normal_SPI-Dec'49t-3_Note 2" xfId="148"/>
    <cellStyle name="Normal_SPI-Mar'48t-3 2" xfId="149"/>
    <cellStyle name="Normal_W168-Dec'51-T2 วินท์คอม เทคโนโลยีลาสึด" xfId="150"/>
    <cellStyle name="Normal_W168-Dec'51-T3 วินท์คอม เทคโนโลยี" xfId="151"/>
    <cellStyle name="Note" xfId="152"/>
    <cellStyle name="Output" xfId="153"/>
    <cellStyle name="Percent" xfId="154"/>
    <cellStyle name="Percent 2" xfId="155"/>
    <cellStyle name="Percent 3" xfId="156"/>
    <cellStyle name="Title" xfId="157"/>
    <cellStyle name="Total" xfId="158"/>
    <cellStyle name="Warning Text" xfId="159"/>
    <cellStyle name="เครื่องหมายจุลภาค 2" xfId="160"/>
    <cellStyle name="เครื่องหมายจุลภาค 2 2" xfId="161"/>
    <cellStyle name="เครื่องหมายจุลภาค 3" xfId="162"/>
    <cellStyle name="เครื่องหมายจุลภาค 3 2" xfId="163"/>
    <cellStyle name="เครื่องหมายจุลภาค_Note new STD" xfId="164"/>
    <cellStyle name="ปกติ 2" xfId="165"/>
    <cellStyle name="ปกติ 2 2" xfId="166"/>
    <cellStyle name="ปกติ_Sheet1" xfId="167"/>
    <cellStyle name="ปกติ_SPC-Dec'50-T3_Note new STD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zoomScaleSheetLayoutView="85" workbookViewId="0" topLeftCell="A85">
      <selection activeCell="J11" sqref="J11"/>
    </sheetView>
  </sheetViews>
  <sheetFormatPr defaultColWidth="9.140625" defaultRowHeight="27" customHeight="1"/>
  <cols>
    <col min="1" max="1" width="7.8515625" style="114" customWidth="1"/>
    <col min="2" max="2" width="5.421875" style="114" customWidth="1"/>
    <col min="3" max="3" width="9.140625" style="114" customWidth="1"/>
    <col min="4" max="4" width="15.28125" style="114" customWidth="1"/>
    <col min="5" max="5" width="11.8515625" style="114" customWidth="1"/>
    <col min="6" max="6" width="14.00390625" style="114" customWidth="1"/>
    <col min="7" max="7" width="18.140625" style="114" customWidth="1"/>
    <col min="8" max="8" width="1.57421875" style="114" customWidth="1"/>
    <col min="9" max="9" width="18.140625" style="114" customWidth="1"/>
    <col min="10" max="10" width="10.28125" style="114" customWidth="1"/>
    <col min="11" max="16384" width="9.140625" style="114" customWidth="1"/>
  </cols>
  <sheetData>
    <row r="1" spans="1:10" s="105" customFormat="1" ht="27" customHeight="1">
      <c r="A1" s="104" t="s">
        <v>780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05" customFormat="1" ht="27" customHeight="1">
      <c r="A2" s="104" t="s">
        <v>234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s="105" customFormat="1" ht="27" customHeight="1">
      <c r="A3" s="104" t="s">
        <v>97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s="105" customFormat="1" ht="27" customHeight="1">
      <c r="A4" s="104" t="s">
        <v>729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s="110" customFormat="1" ht="26.25" customHeight="1">
      <c r="A5" s="107"/>
      <c r="B5" s="107"/>
      <c r="C5" s="107"/>
      <c r="D5" s="107"/>
      <c r="E5" s="107"/>
      <c r="F5" s="107"/>
      <c r="G5" s="109"/>
      <c r="H5" s="109"/>
      <c r="I5" s="109"/>
      <c r="J5" s="109"/>
    </row>
    <row r="6" spans="1:10" s="110" customFormat="1" ht="26.25" customHeight="1">
      <c r="A6" s="106" t="s">
        <v>676</v>
      </c>
      <c r="B6" s="106"/>
      <c r="C6" s="107"/>
      <c r="D6" s="107"/>
      <c r="E6" s="107"/>
      <c r="F6" s="107"/>
      <c r="G6" s="109"/>
      <c r="H6" s="109"/>
      <c r="I6" s="109"/>
      <c r="J6" s="109"/>
    </row>
    <row r="7" spans="1:10" s="110" customFormat="1" ht="26.25" customHeight="1">
      <c r="A7" s="111" t="s">
        <v>734</v>
      </c>
      <c r="C7" s="107"/>
      <c r="D7" s="107"/>
      <c r="E7" s="107"/>
      <c r="F7" s="107"/>
      <c r="G7" s="109"/>
      <c r="H7" s="109"/>
      <c r="I7" s="109"/>
      <c r="J7" s="109"/>
    </row>
    <row r="8" spans="1:10" s="110" customFormat="1" ht="26.25" customHeight="1">
      <c r="A8" s="107" t="s">
        <v>63</v>
      </c>
      <c r="B8" s="107"/>
      <c r="C8" s="107"/>
      <c r="D8" s="107"/>
      <c r="E8" s="107"/>
      <c r="F8" s="107"/>
      <c r="G8" s="109"/>
      <c r="H8" s="109"/>
      <c r="I8" s="109"/>
      <c r="J8" s="109"/>
    </row>
    <row r="9" spans="2:10" s="110" customFormat="1" ht="26.25" customHeight="1">
      <c r="B9" s="111" t="s">
        <v>488</v>
      </c>
      <c r="C9" s="107"/>
      <c r="D9" s="107"/>
      <c r="E9" s="107"/>
      <c r="F9" s="107"/>
      <c r="G9" s="109"/>
      <c r="H9" s="109"/>
      <c r="I9" s="109"/>
      <c r="J9" s="109"/>
    </row>
    <row r="10" spans="2:10" s="110" customFormat="1" ht="26.25" customHeight="1">
      <c r="B10" s="107" t="s">
        <v>235</v>
      </c>
      <c r="C10" s="107"/>
      <c r="D10" s="107"/>
      <c r="E10" s="107"/>
      <c r="F10" s="107"/>
      <c r="G10" s="109"/>
      <c r="H10" s="109"/>
      <c r="I10" s="109"/>
      <c r="J10" s="109"/>
    </row>
    <row r="11" spans="2:10" s="110" customFormat="1" ht="26.25" customHeight="1">
      <c r="B11" s="107" t="s">
        <v>267</v>
      </c>
      <c r="C11" s="107"/>
      <c r="D11" s="107"/>
      <c r="E11" s="107"/>
      <c r="F11" s="107"/>
      <c r="G11" s="109"/>
      <c r="H11" s="109"/>
      <c r="I11" s="109"/>
      <c r="J11" s="109"/>
    </row>
    <row r="12" spans="2:10" s="110" customFormat="1" ht="26.25" customHeight="1">
      <c r="B12" s="107" t="s">
        <v>236</v>
      </c>
      <c r="C12" s="107"/>
      <c r="D12" s="107"/>
      <c r="E12" s="107"/>
      <c r="F12" s="107"/>
      <c r="G12" s="109"/>
      <c r="H12" s="109"/>
      <c r="I12" s="109"/>
      <c r="J12" s="109"/>
    </row>
    <row r="13" spans="2:10" s="110" customFormat="1" ht="26.25" customHeight="1">
      <c r="B13" s="112" t="s">
        <v>602</v>
      </c>
      <c r="C13" s="107"/>
      <c r="D13" s="107"/>
      <c r="E13" s="107"/>
      <c r="F13" s="107"/>
      <c r="G13" s="109"/>
      <c r="H13" s="109"/>
      <c r="I13" s="109"/>
      <c r="J13" s="109"/>
    </row>
    <row r="14" spans="2:10" s="110" customFormat="1" ht="26.25" customHeight="1">
      <c r="B14" s="112" t="s">
        <v>264</v>
      </c>
      <c r="C14" s="107"/>
      <c r="D14" s="107"/>
      <c r="E14" s="107"/>
      <c r="F14" s="107"/>
      <c r="G14" s="109"/>
      <c r="H14" s="109"/>
      <c r="I14" s="109"/>
      <c r="J14" s="109"/>
    </row>
    <row r="15" spans="2:10" s="110" customFormat="1" ht="26.25" customHeight="1">
      <c r="B15" s="112" t="s">
        <v>487</v>
      </c>
      <c r="C15" s="107"/>
      <c r="D15" s="107"/>
      <c r="E15" s="107"/>
      <c r="F15" s="107"/>
      <c r="G15" s="109"/>
      <c r="H15" s="109"/>
      <c r="I15" s="109"/>
      <c r="J15" s="109"/>
    </row>
    <row r="16" spans="1:10" s="110" customFormat="1" ht="26.25" customHeight="1">
      <c r="A16" s="111" t="s">
        <v>715</v>
      </c>
      <c r="C16" s="107"/>
      <c r="D16" s="107"/>
      <c r="E16" s="107"/>
      <c r="F16" s="107"/>
      <c r="G16" s="109"/>
      <c r="H16" s="109"/>
      <c r="J16" s="109"/>
    </row>
    <row r="17" spans="1:10" s="110" customFormat="1" ht="26.25" customHeight="1">
      <c r="A17" s="111"/>
      <c r="C17" s="107"/>
      <c r="D17" s="107"/>
      <c r="E17" s="107"/>
      <c r="F17" s="107"/>
      <c r="G17" s="109"/>
      <c r="H17" s="109"/>
      <c r="J17" s="109"/>
    </row>
    <row r="18" spans="1:8" ht="26.25" customHeight="1">
      <c r="A18" s="106" t="s">
        <v>764</v>
      </c>
      <c r="B18" s="106"/>
      <c r="C18" s="107"/>
      <c r="D18" s="107"/>
      <c r="E18" s="107"/>
      <c r="F18" s="113"/>
      <c r="G18" s="107"/>
      <c r="H18" s="107"/>
    </row>
    <row r="19" spans="1:8" ht="26.25" customHeight="1">
      <c r="A19" s="369" t="s">
        <v>81</v>
      </c>
      <c r="B19" s="111"/>
      <c r="C19" s="107"/>
      <c r="D19" s="107"/>
      <c r="E19" s="107"/>
      <c r="F19" s="113"/>
      <c r="G19" s="107"/>
      <c r="H19" s="107"/>
    </row>
    <row r="20" spans="1:8" ht="26.25" customHeight="1">
      <c r="A20" s="107" t="s">
        <v>893</v>
      </c>
      <c r="B20" s="111" t="s">
        <v>894</v>
      </c>
      <c r="C20" s="107"/>
      <c r="D20" s="107"/>
      <c r="E20" s="107"/>
      <c r="F20" s="113"/>
      <c r="G20" s="107"/>
      <c r="H20" s="107"/>
    </row>
    <row r="21" spans="1:8" ht="26.25" customHeight="1">
      <c r="A21" s="111" t="s">
        <v>895</v>
      </c>
      <c r="B21" s="111"/>
      <c r="C21" s="111"/>
      <c r="D21" s="111"/>
      <c r="E21" s="111"/>
      <c r="F21" s="111"/>
      <c r="G21" s="111"/>
      <c r="H21" s="107"/>
    </row>
    <row r="22" spans="1:8" ht="26.25" customHeight="1">
      <c r="A22" s="111" t="s">
        <v>896</v>
      </c>
      <c r="B22" s="111"/>
      <c r="C22" s="111"/>
      <c r="D22" s="111"/>
      <c r="E22" s="111"/>
      <c r="F22" s="111"/>
      <c r="G22" s="111"/>
      <c r="H22" s="107"/>
    </row>
    <row r="23" spans="1:8" ht="26.25" customHeight="1">
      <c r="A23" s="111"/>
      <c r="B23" s="111" t="s">
        <v>723</v>
      </c>
      <c r="C23" s="111"/>
      <c r="D23" s="111"/>
      <c r="E23" s="111"/>
      <c r="F23" s="111"/>
      <c r="G23" s="111"/>
      <c r="H23" s="107"/>
    </row>
    <row r="24" spans="1:8" ht="26.25" customHeight="1">
      <c r="A24" s="111" t="s">
        <v>721</v>
      </c>
      <c r="B24" s="111"/>
      <c r="C24" s="111"/>
      <c r="D24" s="111"/>
      <c r="E24" s="111"/>
      <c r="F24" s="111"/>
      <c r="G24" s="111"/>
      <c r="H24" s="107"/>
    </row>
    <row r="25" spans="1:8" ht="26.25" customHeight="1">
      <c r="A25" s="111" t="s">
        <v>843</v>
      </c>
      <c r="B25" s="111"/>
      <c r="C25" s="111"/>
      <c r="D25" s="111"/>
      <c r="E25" s="111"/>
      <c r="F25" s="111"/>
      <c r="G25" s="111"/>
      <c r="H25" s="107"/>
    </row>
    <row r="26" spans="1:8" ht="26.25" customHeight="1">
      <c r="A26" s="111" t="s">
        <v>844</v>
      </c>
      <c r="B26" s="111"/>
      <c r="C26" s="111"/>
      <c r="D26" s="111"/>
      <c r="E26" s="111"/>
      <c r="F26" s="111"/>
      <c r="G26" s="111"/>
      <c r="H26" s="107"/>
    </row>
    <row r="27" spans="1:8" ht="26.25" customHeight="1">
      <c r="A27" s="111" t="s">
        <v>722</v>
      </c>
      <c r="B27" s="111"/>
      <c r="C27" s="111"/>
      <c r="D27" s="111"/>
      <c r="E27" s="111"/>
      <c r="F27" s="111"/>
      <c r="G27" s="111"/>
      <c r="H27" s="107"/>
    </row>
    <row r="28" spans="1:8" ht="26.25" customHeight="1">
      <c r="A28" s="111"/>
      <c r="B28" s="111" t="s">
        <v>841</v>
      </c>
      <c r="C28" s="111"/>
      <c r="D28" s="111"/>
      <c r="E28" s="111"/>
      <c r="F28" s="111"/>
      <c r="G28" s="111"/>
      <c r="H28" s="107"/>
    </row>
    <row r="29" spans="1:8" ht="26.25" customHeight="1">
      <c r="A29" s="111" t="s">
        <v>842</v>
      </c>
      <c r="B29" s="111"/>
      <c r="C29" s="111"/>
      <c r="D29" s="111"/>
      <c r="E29" s="111"/>
      <c r="F29" s="111"/>
      <c r="G29" s="111"/>
      <c r="H29" s="107"/>
    </row>
    <row r="30" spans="1:8" ht="25.5" customHeight="1">
      <c r="A30" s="111"/>
      <c r="B30" s="111"/>
      <c r="C30" s="111"/>
      <c r="D30" s="111"/>
      <c r="E30" s="111"/>
      <c r="F30" s="111"/>
      <c r="G30" s="111"/>
      <c r="H30" s="107"/>
    </row>
    <row r="31" spans="1:8" ht="25.5" customHeight="1">
      <c r="A31" s="111"/>
      <c r="B31" s="111"/>
      <c r="C31" s="111"/>
      <c r="D31" s="111"/>
      <c r="E31" s="111"/>
      <c r="F31" s="111"/>
      <c r="G31" s="111"/>
      <c r="H31" s="107"/>
    </row>
    <row r="32" ht="24.75" customHeight="1"/>
    <row r="33" spans="1:10" ht="27" customHeight="1">
      <c r="A33" s="483" t="s">
        <v>730</v>
      </c>
      <c r="B33" s="483"/>
      <c r="C33" s="116"/>
      <c r="D33" s="483"/>
      <c r="E33" s="483"/>
      <c r="F33" s="483"/>
      <c r="G33" s="483"/>
      <c r="H33" s="484"/>
      <c r="I33" s="485"/>
      <c r="J33" s="116" t="s">
        <v>596</v>
      </c>
    </row>
    <row r="34" spans="1:10" ht="27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 t="s">
        <v>596</v>
      </c>
    </row>
    <row r="35" spans="1:10" s="110" customFormat="1" ht="24.75" customHeight="1">
      <c r="A35" s="116" t="s">
        <v>237</v>
      </c>
      <c r="B35" s="116"/>
      <c r="C35" s="116"/>
      <c r="D35" s="116"/>
      <c r="E35" s="116"/>
      <c r="F35" s="116"/>
      <c r="G35" s="116"/>
      <c r="H35" s="116"/>
      <c r="I35" s="116"/>
      <c r="J35" s="618"/>
    </row>
    <row r="36" spans="1:10" s="110" customFormat="1" ht="23.25">
      <c r="A36" s="116"/>
      <c r="B36" s="116"/>
      <c r="C36" s="116"/>
      <c r="D36" s="116"/>
      <c r="E36" s="116"/>
      <c r="F36" s="116"/>
      <c r="G36" s="116"/>
      <c r="H36" s="116"/>
      <c r="I36" s="116"/>
      <c r="J36" s="117"/>
    </row>
    <row r="37" spans="1:8" s="115" customFormat="1" ht="26.25" customHeight="1">
      <c r="A37" s="106" t="s">
        <v>690</v>
      </c>
      <c r="F37" s="118"/>
      <c r="H37" s="119"/>
    </row>
    <row r="38" spans="1:8" ht="26.25" customHeight="1">
      <c r="A38" s="369" t="s">
        <v>899</v>
      </c>
      <c r="B38" s="617"/>
      <c r="C38" s="111"/>
      <c r="D38" s="111"/>
      <c r="E38" s="111"/>
      <c r="F38" s="111"/>
      <c r="G38" s="111"/>
      <c r="H38" s="107"/>
    </row>
    <row r="39" spans="1:8" ht="26.25" customHeight="1">
      <c r="A39" s="111"/>
      <c r="B39" s="111" t="s">
        <v>82</v>
      </c>
      <c r="C39" s="111"/>
      <c r="D39" s="111"/>
      <c r="E39" s="111"/>
      <c r="F39" s="111"/>
      <c r="G39" s="111"/>
      <c r="H39" s="107"/>
    </row>
    <row r="40" spans="1:8" ht="26.25" customHeight="1">
      <c r="A40" s="111" t="s">
        <v>96</v>
      </c>
      <c r="B40" s="111"/>
      <c r="C40" s="111"/>
      <c r="D40" s="111"/>
      <c r="E40" s="111"/>
      <c r="F40" s="111"/>
      <c r="G40" s="111"/>
      <c r="H40" s="107"/>
    </row>
    <row r="41" spans="1:8" ht="26.25" customHeight="1">
      <c r="A41" s="111" t="s">
        <v>900</v>
      </c>
      <c r="B41" s="111"/>
      <c r="C41" s="111"/>
      <c r="D41" s="111"/>
      <c r="E41" s="111"/>
      <c r="F41" s="111"/>
      <c r="G41" s="111"/>
      <c r="H41" s="107"/>
    </row>
    <row r="42" spans="1:8" ht="26.25" customHeight="1">
      <c r="A42" s="111"/>
      <c r="B42" s="111"/>
      <c r="C42" s="111"/>
      <c r="D42" s="111"/>
      <c r="E42" s="111"/>
      <c r="F42" s="613" t="s">
        <v>901</v>
      </c>
      <c r="G42" s="111"/>
      <c r="H42" s="107"/>
    </row>
    <row r="43" spans="1:8" ht="26.25" customHeight="1">
      <c r="A43" s="111"/>
      <c r="E43" s="111" t="s">
        <v>1005</v>
      </c>
      <c r="F43" s="613"/>
      <c r="G43" s="111"/>
      <c r="H43" s="107"/>
    </row>
    <row r="44" spans="1:8" ht="26.25" customHeight="1">
      <c r="A44" s="111"/>
      <c r="B44" s="614" t="s">
        <v>902</v>
      </c>
      <c r="C44" s="111"/>
      <c r="D44" s="111"/>
      <c r="E44" s="111"/>
      <c r="F44" s="615"/>
      <c r="G44" s="111"/>
      <c r="H44" s="107"/>
    </row>
    <row r="45" spans="1:8" ht="26.25" customHeight="1">
      <c r="A45" s="111"/>
      <c r="B45" s="111" t="s">
        <v>903</v>
      </c>
      <c r="C45" s="111"/>
      <c r="D45" s="111"/>
      <c r="E45" s="111" t="s">
        <v>904</v>
      </c>
      <c r="F45" s="111"/>
      <c r="G45" s="111"/>
      <c r="H45" s="107"/>
    </row>
    <row r="46" spans="1:8" ht="26.25" customHeight="1">
      <c r="A46" s="111"/>
      <c r="B46" s="111" t="s">
        <v>905</v>
      </c>
      <c r="C46" s="111"/>
      <c r="D46" s="111"/>
      <c r="E46" s="111" t="s">
        <v>906</v>
      </c>
      <c r="F46" s="111"/>
      <c r="G46" s="111"/>
      <c r="H46" s="107"/>
    </row>
    <row r="47" spans="1:8" ht="26.25" customHeight="1">
      <c r="A47" s="111"/>
      <c r="B47" s="111" t="s">
        <v>907</v>
      </c>
      <c r="C47" s="111"/>
      <c r="D47" s="111"/>
      <c r="E47" s="111" t="s">
        <v>908</v>
      </c>
      <c r="F47" s="111"/>
      <c r="G47" s="111"/>
      <c r="H47" s="107"/>
    </row>
    <row r="48" spans="1:8" ht="26.25" customHeight="1">
      <c r="A48" s="111"/>
      <c r="B48" s="111" t="s">
        <v>909</v>
      </c>
      <c r="C48" s="111"/>
      <c r="D48" s="111"/>
      <c r="E48" s="111" t="s">
        <v>910</v>
      </c>
      <c r="F48" s="111"/>
      <c r="G48" s="111"/>
      <c r="H48" s="107"/>
    </row>
    <row r="49" spans="1:8" ht="26.25" customHeight="1">
      <c r="A49" s="111"/>
      <c r="B49" s="114" t="s">
        <v>911</v>
      </c>
      <c r="E49" s="111" t="s">
        <v>912</v>
      </c>
      <c r="G49" s="111"/>
      <c r="H49" s="107"/>
    </row>
    <row r="50" spans="1:8" ht="26.25" customHeight="1">
      <c r="A50" s="111"/>
      <c r="B50" s="114" t="s">
        <v>913</v>
      </c>
      <c r="E50" s="111" t="s">
        <v>914</v>
      </c>
      <c r="G50" s="111"/>
      <c r="H50" s="107"/>
    </row>
    <row r="51" spans="1:8" ht="26.25" customHeight="1">
      <c r="A51" s="111"/>
      <c r="B51" s="114" t="s">
        <v>915</v>
      </c>
      <c r="E51" s="111" t="s">
        <v>916</v>
      </c>
      <c r="G51" s="111"/>
      <c r="H51" s="107"/>
    </row>
    <row r="52" spans="1:8" ht="26.25" customHeight="1">
      <c r="A52" s="111"/>
      <c r="B52" s="114" t="s">
        <v>917</v>
      </c>
      <c r="E52" s="111" t="s">
        <v>918</v>
      </c>
      <c r="G52" s="111"/>
      <c r="H52" s="107"/>
    </row>
    <row r="53" spans="1:8" ht="26.25" customHeight="1">
      <c r="A53" s="111"/>
      <c r="B53" s="111" t="s">
        <v>919</v>
      </c>
      <c r="C53" s="111"/>
      <c r="D53" s="111"/>
      <c r="E53" s="111" t="s">
        <v>920</v>
      </c>
      <c r="F53" s="111"/>
      <c r="G53" s="111"/>
      <c r="H53" s="107"/>
    </row>
    <row r="54" spans="1:8" ht="26.25" customHeight="1">
      <c r="A54" s="111"/>
      <c r="B54" s="111" t="s">
        <v>921</v>
      </c>
      <c r="C54" s="111"/>
      <c r="D54" s="111"/>
      <c r="E54" s="111" t="s">
        <v>922</v>
      </c>
      <c r="F54" s="111"/>
      <c r="G54" s="111"/>
      <c r="H54" s="107"/>
    </row>
    <row r="55" spans="1:8" ht="26.25" customHeight="1">
      <c r="A55" s="111"/>
      <c r="B55" s="111" t="s">
        <v>923</v>
      </c>
      <c r="C55" s="111"/>
      <c r="D55" s="111"/>
      <c r="E55" s="111" t="s">
        <v>924</v>
      </c>
      <c r="F55" s="111"/>
      <c r="G55" s="111"/>
      <c r="H55" s="107"/>
    </row>
    <row r="56" spans="1:8" ht="26.25" customHeight="1">
      <c r="A56" s="111"/>
      <c r="B56" s="114" t="s">
        <v>925</v>
      </c>
      <c r="E56" s="111" t="s">
        <v>926</v>
      </c>
      <c r="G56" s="111"/>
      <c r="H56" s="107"/>
    </row>
    <row r="57" spans="1:8" ht="26.25" customHeight="1">
      <c r="A57" s="111"/>
      <c r="E57" s="111" t="s">
        <v>927</v>
      </c>
      <c r="G57" s="111"/>
      <c r="H57" s="107"/>
    </row>
    <row r="58" spans="1:8" ht="26.25" customHeight="1">
      <c r="A58" s="111"/>
      <c r="B58" s="114" t="s">
        <v>928</v>
      </c>
      <c r="E58" s="111" t="s">
        <v>929</v>
      </c>
      <c r="F58" s="111"/>
      <c r="G58" s="111"/>
      <c r="H58" s="107"/>
    </row>
    <row r="59" spans="1:8" ht="26.25" customHeight="1">
      <c r="A59" s="111"/>
      <c r="B59" s="114" t="s">
        <v>930</v>
      </c>
      <c r="E59" s="111" t="s">
        <v>931</v>
      </c>
      <c r="F59" s="111"/>
      <c r="G59" s="111"/>
      <c r="H59" s="107"/>
    </row>
    <row r="60" spans="1:8" ht="26.25" customHeight="1">
      <c r="A60" s="111"/>
      <c r="B60" s="114" t="s">
        <v>932</v>
      </c>
      <c r="E60" s="111" t="s">
        <v>933</v>
      </c>
      <c r="F60" s="111"/>
      <c r="G60" s="111"/>
      <c r="H60" s="107"/>
    </row>
    <row r="61" spans="1:8" ht="26.25" customHeight="1">
      <c r="A61" s="111"/>
      <c r="B61" s="114" t="s">
        <v>934</v>
      </c>
      <c r="E61" s="111" t="s">
        <v>935</v>
      </c>
      <c r="F61" s="111"/>
      <c r="G61" s="111"/>
      <c r="H61" s="107"/>
    </row>
    <row r="62" spans="1:8" ht="26.25" customHeight="1">
      <c r="A62" s="111"/>
      <c r="B62" s="114" t="s">
        <v>936</v>
      </c>
      <c r="E62" s="111" t="s">
        <v>791</v>
      </c>
      <c r="F62" s="111"/>
      <c r="G62" s="111"/>
      <c r="H62" s="107"/>
    </row>
    <row r="63" spans="1:8" ht="26.25" customHeight="1">
      <c r="A63" s="111"/>
      <c r="B63" s="114" t="s">
        <v>937</v>
      </c>
      <c r="E63" s="111" t="s">
        <v>938</v>
      </c>
      <c r="F63" s="111"/>
      <c r="G63" s="111"/>
      <c r="H63" s="107"/>
    </row>
    <row r="64" spans="1:8" ht="26.25" customHeight="1">
      <c r="A64" s="111"/>
      <c r="B64" s="114" t="s">
        <v>939</v>
      </c>
      <c r="E64" s="111" t="s">
        <v>940</v>
      </c>
      <c r="F64" s="111"/>
      <c r="G64" s="111"/>
      <c r="H64" s="107"/>
    </row>
    <row r="65" spans="1:8" ht="26.25" customHeight="1">
      <c r="A65" s="111"/>
      <c r="B65" s="114" t="s">
        <v>941</v>
      </c>
      <c r="E65" s="111" t="s">
        <v>942</v>
      </c>
      <c r="F65" s="111"/>
      <c r="G65" s="111"/>
      <c r="H65" s="107"/>
    </row>
    <row r="66" spans="1:8" ht="24.75" customHeight="1">
      <c r="A66" s="111"/>
      <c r="E66" s="111"/>
      <c r="F66" s="111"/>
      <c r="G66" s="111"/>
      <c r="H66" s="107"/>
    </row>
    <row r="67" spans="1:8" ht="24.75" customHeight="1">
      <c r="A67" s="111"/>
      <c r="E67" s="111"/>
      <c r="F67" s="111"/>
      <c r="G67" s="111"/>
      <c r="H67" s="107"/>
    </row>
    <row r="68" spans="1:10" ht="27" customHeight="1">
      <c r="A68" s="483" t="s">
        <v>730</v>
      </c>
      <c r="B68" s="483"/>
      <c r="C68" s="116"/>
      <c r="D68" s="483"/>
      <c r="E68" s="483"/>
      <c r="F68" s="483"/>
      <c r="G68" s="483"/>
      <c r="H68" s="484"/>
      <c r="I68" s="485"/>
      <c r="J68" s="116" t="s">
        <v>596</v>
      </c>
    </row>
    <row r="69" spans="1:10" ht="27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 t="s">
        <v>596</v>
      </c>
    </row>
    <row r="70" spans="1:10" s="110" customFormat="1" ht="24.75" customHeight="1">
      <c r="A70" s="116" t="s">
        <v>464</v>
      </c>
      <c r="B70" s="116"/>
      <c r="C70" s="116"/>
      <c r="D70" s="116"/>
      <c r="E70" s="116"/>
      <c r="F70" s="116"/>
      <c r="G70" s="116"/>
      <c r="H70" s="116"/>
      <c r="I70" s="116"/>
      <c r="J70" s="618"/>
    </row>
    <row r="71" spans="1:10" s="110" customFormat="1" ht="23.25">
      <c r="A71" s="116"/>
      <c r="B71" s="116"/>
      <c r="C71" s="116"/>
      <c r="D71" s="116"/>
      <c r="E71" s="116"/>
      <c r="F71" s="116"/>
      <c r="G71" s="116"/>
      <c r="H71" s="116"/>
      <c r="I71" s="116"/>
      <c r="J71" s="117"/>
    </row>
    <row r="72" spans="1:8" s="115" customFormat="1" ht="26.25" customHeight="1">
      <c r="A72" s="106" t="s">
        <v>690</v>
      </c>
      <c r="F72" s="118"/>
      <c r="H72" s="119"/>
    </row>
    <row r="73" spans="1:8" ht="26.25" customHeight="1">
      <c r="A73" s="369" t="s">
        <v>1006</v>
      </c>
      <c r="B73" s="617"/>
      <c r="C73" s="111"/>
      <c r="D73" s="111"/>
      <c r="E73" s="111"/>
      <c r="F73" s="111"/>
      <c r="G73" s="111"/>
      <c r="H73" s="107"/>
    </row>
    <row r="74" spans="1:8" ht="26.25" customHeight="1">
      <c r="A74" s="111"/>
      <c r="B74" s="111"/>
      <c r="C74" s="111"/>
      <c r="D74" s="111"/>
      <c r="E74" s="111"/>
      <c r="F74" s="613" t="s">
        <v>901</v>
      </c>
      <c r="G74" s="111"/>
      <c r="H74" s="107"/>
    </row>
    <row r="75" spans="1:8" ht="26.25" customHeight="1">
      <c r="A75" s="111"/>
      <c r="B75" s="614" t="s">
        <v>902</v>
      </c>
      <c r="C75" s="111"/>
      <c r="D75" s="111"/>
      <c r="E75" s="111"/>
      <c r="F75" s="615"/>
      <c r="G75" s="111"/>
      <c r="H75" s="107"/>
    </row>
    <row r="76" spans="1:8" ht="26.25" customHeight="1">
      <c r="A76" s="111"/>
      <c r="B76" s="114" t="s">
        <v>943</v>
      </c>
      <c r="E76" s="111" t="s">
        <v>944</v>
      </c>
      <c r="F76" s="111"/>
      <c r="G76" s="111"/>
      <c r="H76" s="107"/>
    </row>
    <row r="77" spans="1:8" ht="26.25" customHeight="1">
      <c r="A77" s="111"/>
      <c r="B77" s="114" t="s">
        <v>945</v>
      </c>
      <c r="E77" s="111" t="s">
        <v>946</v>
      </c>
      <c r="F77" s="111"/>
      <c r="G77" s="111"/>
      <c r="H77" s="107"/>
    </row>
    <row r="78" spans="1:8" ht="26.25" customHeight="1">
      <c r="A78" s="111"/>
      <c r="B78" s="114" t="s">
        <v>947</v>
      </c>
      <c r="E78" s="111" t="s">
        <v>948</v>
      </c>
      <c r="F78" s="111"/>
      <c r="G78" s="111"/>
      <c r="H78" s="107"/>
    </row>
    <row r="79" spans="1:8" ht="26.25" customHeight="1">
      <c r="A79" s="111"/>
      <c r="B79" s="114" t="s">
        <v>949</v>
      </c>
      <c r="E79" s="111" t="s">
        <v>950</v>
      </c>
      <c r="F79" s="111"/>
      <c r="G79" s="111"/>
      <c r="H79" s="107"/>
    </row>
    <row r="80" spans="1:8" ht="26.25" customHeight="1">
      <c r="A80" s="111"/>
      <c r="B80" s="114" t="s">
        <v>951</v>
      </c>
      <c r="E80" s="111" t="s">
        <v>952</v>
      </c>
      <c r="F80" s="111"/>
      <c r="G80" s="111"/>
      <c r="H80" s="107"/>
    </row>
    <row r="81" spans="1:8" ht="26.25" customHeight="1">
      <c r="A81" s="111"/>
      <c r="B81" s="114" t="s">
        <v>953</v>
      </c>
      <c r="E81" s="111" t="s">
        <v>954</v>
      </c>
      <c r="F81" s="111"/>
      <c r="G81" s="111"/>
      <c r="H81" s="107"/>
    </row>
    <row r="82" spans="1:8" ht="26.25" customHeight="1">
      <c r="A82" s="111"/>
      <c r="B82" s="614" t="s">
        <v>955</v>
      </c>
      <c r="E82" s="111"/>
      <c r="F82" s="111"/>
      <c r="G82" s="111"/>
      <c r="H82" s="107"/>
    </row>
    <row r="83" spans="1:8" ht="26.25" customHeight="1">
      <c r="A83" s="111"/>
      <c r="B83" s="114" t="s">
        <v>905</v>
      </c>
      <c r="E83" s="111" t="s">
        <v>956</v>
      </c>
      <c r="F83" s="111"/>
      <c r="G83" s="111"/>
      <c r="H83" s="107"/>
    </row>
    <row r="84" spans="1:8" ht="26.25" customHeight="1">
      <c r="A84" s="111"/>
      <c r="B84" s="114" t="s">
        <v>957</v>
      </c>
      <c r="E84" s="111" t="s">
        <v>958</v>
      </c>
      <c r="F84" s="111"/>
      <c r="G84" s="111"/>
      <c r="H84" s="107"/>
    </row>
    <row r="85" spans="1:8" ht="26.25" customHeight="1">
      <c r="A85" s="111"/>
      <c r="B85" s="114" t="s">
        <v>959</v>
      </c>
      <c r="E85" s="111" t="s">
        <v>960</v>
      </c>
      <c r="F85" s="111"/>
      <c r="G85" s="111"/>
      <c r="H85" s="107"/>
    </row>
    <row r="86" spans="1:8" ht="26.25" customHeight="1">
      <c r="A86" s="111"/>
      <c r="B86" s="114" t="s">
        <v>961</v>
      </c>
      <c r="E86" s="111" t="s">
        <v>962</v>
      </c>
      <c r="F86" s="111"/>
      <c r="G86" s="111"/>
      <c r="H86" s="107"/>
    </row>
    <row r="87" spans="1:8" ht="26.25" customHeight="1">
      <c r="A87" s="111"/>
      <c r="B87" s="114" t="s">
        <v>963</v>
      </c>
      <c r="E87" s="111" t="s">
        <v>964</v>
      </c>
      <c r="F87" s="111"/>
      <c r="G87" s="111"/>
      <c r="H87" s="107"/>
    </row>
    <row r="88" spans="1:8" ht="26.25" customHeight="1">
      <c r="A88" s="111"/>
      <c r="B88" s="114" t="s">
        <v>909</v>
      </c>
      <c r="E88" s="111" t="s">
        <v>965</v>
      </c>
      <c r="F88" s="111"/>
      <c r="G88" s="111"/>
      <c r="H88" s="107"/>
    </row>
    <row r="89" spans="1:8" ht="26.25" customHeight="1">
      <c r="A89" s="111"/>
      <c r="B89" s="114" t="s">
        <v>911</v>
      </c>
      <c r="E89" s="111" t="s">
        <v>966</v>
      </c>
      <c r="F89" s="111"/>
      <c r="G89" s="111"/>
      <c r="H89" s="107"/>
    </row>
    <row r="90" spans="1:8" ht="26.25" customHeight="1">
      <c r="A90" s="111"/>
      <c r="B90" s="114" t="s">
        <v>913</v>
      </c>
      <c r="E90" s="111" t="s">
        <v>967</v>
      </c>
      <c r="F90" s="111"/>
      <c r="G90" s="111"/>
      <c r="H90" s="107"/>
    </row>
    <row r="91" spans="1:8" ht="26.25" customHeight="1">
      <c r="A91" s="111"/>
      <c r="B91" s="114" t="s">
        <v>915</v>
      </c>
      <c r="E91" s="111" t="s">
        <v>968</v>
      </c>
      <c r="F91" s="111"/>
      <c r="G91" s="111"/>
      <c r="H91" s="107"/>
    </row>
    <row r="92" spans="1:8" ht="26.25" customHeight="1">
      <c r="A92" s="111"/>
      <c r="B92" s="114" t="s">
        <v>969</v>
      </c>
      <c r="E92" s="111" t="s">
        <v>970</v>
      </c>
      <c r="F92" s="111"/>
      <c r="G92" s="111"/>
      <c r="H92" s="107"/>
    </row>
    <row r="93" spans="1:8" ht="26.25" customHeight="1">
      <c r="A93" s="111"/>
      <c r="B93" s="616" t="s">
        <v>971</v>
      </c>
      <c r="E93" s="111"/>
      <c r="F93" s="111"/>
      <c r="G93" s="111"/>
      <c r="H93" s="107"/>
    </row>
    <row r="94" spans="1:8" ht="26.25" customHeight="1">
      <c r="A94" s="111"/>
      <c r="B94" s="114" t="s">
        <v>911</v>
      </c>
      <c r="E94" s="111" t="s">
        <v>972</v>
      </c>
      <c r="F94" s="111"/>
      <c r="G94" s="111"/>
      <c r="H94" s="107"/>
    </row>
    <row r="95" spans="1:8" ht="26.25" customHeight="1">
      <c r="A95" s="111"/>
      <c r="E95" s="111" t="s">
        <v>973</v>
      </c>
      <c r="F95" s="111"/>
      <c r="G95" s="111"/>
      <c r="H95" s="107"/>
    </row>
    <row r="96" spans="1:8" ht="26.25" customHeight="1">
      <c r="A96" s="111"/>
      <c r="B96" s="114" t="s">
        <v>974</v>
      </c>
      <c r="E96" s="111" t="s">
        <v>975</v>
      </c>
      <c r="F96" s="111"/>
      <c r="G96" s="111"/>
      <c r="H96" s="107"/>
    </row>
    <row r="97" spans="1:8" ht="26.25" customHeight="1">
      <c r="A97" s="111"/>
      <c r="B97" s="114" t="s">
        <v>976</v>
      </c>
      <c r="E97" s="111" t="s">
        <v>977</v>
      </c>
      <c r="F97" s="111"/>
      <c r="G97" s="111"/>
      <c r="H97" s="107"/>
    </row>
    <row r="98" spans="1:8" ht="26.25" customHeight="1">
      <c r="A98" s="111"/>
      <c r="B98" s="114" t="s">
        <v>936</v>
      </c>
      <c r="E98" s="111" t="s">
        <v>978</v>
      </c>
      <c r="F98" s="111"/>
      <c r="G98" s="111"/>
      <c r="H98" s="107"/>
    </row>
    <row r="99" spans="1:8" ht="26.25" customHeight="1">
      <c r="A99" s="111"/>
      <c r="B99" s="114" t="s">
        <v>939</v>
      </c>
      <c r="E99" s="111" t="s">
        <v>979</v>
      </c>
      <c r="F99" s="111"/>
      <c r="G99" s="111"/>
      <c r="H99" s="107"/>
    </row>
    <row r="100" spans="1:8" ht="26.25" customHeight="1">
      <c r="A100" s="111"/>
      <c r="B100" s="114" t="s">
        <v>980</v>
      </c>
      <c r="E100" s="111" t="s">
        <v>981</v>
      </c>
      <c r="F100" s="111"/>
      <c r="G100" s="111"/>
      <c r="H100" s="107"/>
    </row>
    <row r="101" spans="1:8" ht="26.25" customHeight="1">
      <c r="A101" s="111"/>
      <c r="B101" s="114" t="s">
        <v>982</v>
      </c>
      <c r="E101" s="111" t="s">
        <v>983</v>
      </c>
      <c r="F101" s="111"/>
      <c r="G101" s="111"/>
      <c r="H101" s="107"/>
    </row>
    <row r="102" spans="1:8" ht="24.75" customHeight="1">
      <c r="A102" s="111"/>
      <c r="E102" s="111"/>
      <c r="F102" s="111"/>
      <c r="G102" s="111"/>
      <c r="H102" s="107"/>
    </row>
    <row r="103" spans="1:10" ht="27" customHeight="1">
      <c r="A103" s="483" t="s">
        <v>730</v>
      </c>
      <c r="B103" s="483"/>
      <c r="C103" s="116"/>
      <c r="D103" s="483"/>
      <c r="E103" s="483"/>
      <c r="F103" s="483"/>
      <c r="G103" s="483"/>
      <c r="H103" s="484"/>
      <c r="I103" s="485"/>
      <c r="J103" s="116" t="s">
        <v>596</v>
      </c>
    </row>
    <row r="104" spans="1:10" ht="27" customHeight="1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 t="s">
        <v>596</v>
      </c>
    </row>
    <row r="105" spans="1:10" s="110" customFormat="1" ht="24.75" customHeight="1">
      <c r="A105" s="116" t="s">
        <v>892</v>
      </c>
      <c r="B105" s="116"/>
      <c r="C105" s="116"/>
      <c r="D105" s="116"/>
      <c r="E105" s="116"/>
      <c r="F105" s="116"/>
      <c r="G105" s="116"/>
      <c r="H105" s="116"/>
      <c r="I105" s="116"/>
      <c r="J105" s="618"/>
    </row>
    <row r="106" spans="1:10" s="110" customFormat="1" ht="8.25" customHeight="1">
      <c r="A106" s="116"/>
      <c r="B106" s="116"/>
      <c r="C106" s="116"/>
      <c r="D106" s="116"/>
      <c r="E106" s="116"/>
      <c r="F106" s="116"/>
      <c r="G106" s="116"/>
      <c r="H106" s="116"/>
      <c r="I106" s="116"/>
      <c r="J106" s="117"/>
    </row>
    <row r="107" spans="1:8" s="115" customFormat="1" ht="23.25" customHeight="1">
      <c r="A107" s="106" t="s">
        <v>690</v>
      </c>
      <c r="F107" s="118"/>
      <c r="H107" s="119"/>
    </row>
    <row r="108" spans="1:8" ht="23.25" customHeight="1">
      <c r="A108" s="369" t="s">
        <v>1006</v>
      </c>
      <c r="B108" s="617"/>
      <c r="C108" s="111"/>
      <c r="D108" s="111"/>
      <c r="E108" s="111"/>
      <c r="F108" s="111"/>
      <c r="G108" s="111"/>
      <c r="H108" s="107"/>
    </row>
    <row r="109" spans="1:8" ht="18.75" customHeight="1">
      <c r="A109" s="111"/>
      <c r="B109" s="111"/>
      <c r="C109" s="111"/>
      <c r="D109" s="111"/>
      <c r="E109" s="111"/>
      <c r="F109" s="624" t="s">
        <v>901</v>
      </c>
      <c r="G109" s="111"/>
      <c r="H109" s="107"/>
    </row>
    <row r="110" spans="1:8" ht="23.25" customHeight="1">
      <c r="A110" s="111"/>
      <c r="B110" s="616" t="s">
        <v>984</v>
      </c>
      <c r="E110" s="111"/>
      <c r="F110" s="111"/>
      <c r="G110" s="111"/>
      <c r="H110" s="107"/>
    </row>
    <row r="111" spans="1:8" ht="23.25" customHeight="1">
      <c r="A111" s="111"/>
      <c r="B111" s="114" t="s">
        <v>903</v>
      </c>
      <c r="E111" s="111" t="s">
        <v>985</v>
      </c>
      <c r="F111" s="111"/>
      <c r="G111" s="111"/>
      <c r="H111" s="107"/>
    </row>
    <row r="112" spans="1:8" ht="23.25" customHeight="1">
      <c r="A112" s="111"/>
      <c r="E112" s="111" t="s">
        <v>986</v>
      </c>
      <c r="F112" s="111"/>
      <c r="G112" s="111"/>
      <c r="H112" s="107"/>
    </row>
    <row r="113" spans="1:8" ht="23.25" customHeight="1">
      <c r="A113" s="111"/>
      <c r="B113" s="114" t="s">
        <v>959</v>
      </c>
      <c r="E113" s="111" t="s">
        <v>987</v>
      </c>
      <c r="F113" s="111"/>
      <c r="G113" s="111"/>
      <c r="H113" s="107"/>
    </row>
    <row r="114" spans="1:8" ht="23.25" customHeight="1">
      <c r="A114" s="111"/>
      <c r="B114" s="114" t="s">
        <v>961</v>
      </c>
      <c r="E114" s="111" t="s">
        <v>988</v>
      </c>
      <c r="F114" s="111"/>
      <c r="G114" s="111"/>
      <c r="H114" s="107"/>
    </row>
    <row r="115" spans="1:8" ht="23.25" customHeight="1">
      <c r="A115" s="111"/>
      <c r="E115" s="111" t="s">
        <v>989</v>
      </c>
      <c r="F115" s="111"/>
      <c r="G115" s="111"/>
      <c r="H115" s="107"/>
    </row>
    <row r="116" spans="1:8" ht="23.25" customHeight="1">
      <c r="A116" s="111"/>
      <c r="B116" s="114" t="s">
        <v>907</v>
      </c>
      <c r="E116" s="111" t="s">
        <v>990</v>
      </c>
      <c r="F116" s="111"/>
      <c r="G116" s="111"/>
      <c r="H116" s="107"/>
    </row>
    <row r="117" spans="1:8" ht="23.25" customHeight="1">
      <c r="A117" s="111"/>
      <c r="E117" s="111" t="s">
        <v>991</v>
      </c>
      <c r="F117" s="111"/>
      <c r="G117" s="111"/>
      <c r="H117" s="107"/>
    </row>
    <row r="118" spans="1:8" ht="23.25" customHeight="1">
      <c r="A118" s="111"/>
      <c r="B118" s="114" t="s">
        <v>911</v>
      </c>
      <c r="E118" s="111" t="s">
        <v>992</v>
      </c>
      <c r="F118" s="111"/>
      <c r="G118" s="111"/>
      <c r="H118" s="107"/>
    </row>
    <row r="119" spans="1:8" ht="23.25" customHeight="1">
      <c r="A119" s="111"/>
      <c r="B119" s="114" t="s">
        <v>915</v>
      </c>
      <c r="E119" s="111" t="s">
        <v>993</v>
      </c>
      <c r="F119" s="111"/>
      <c r="G119" s="111"/>
      <c r="H119" s="107"/>
    </row>
    <row r="120" spans="1:8" ht="23.25" customHeight="1">
      <c r="A120" s="111"/>
      <c r="B120" s="114" t="s">
        <v>969</v>
      </c>
      <c r="E120" s="111" t="s">
        <v>994</v>
      </c>
      <c r="F120" s="111"/>
      <c r="G120" s="111"/>
      <c r="H120" s="107"/>
    </row>
    <row r="121" spans="1:8" ht="23.25" customHeight="1">
      <c r="A121" s="111"/>
      <c r="B121" s="114" t="s">
        <v>995</v>
      </c>
      <c r="E121" s="111" t="s">
        <v>996</v>
      </c>
      <c r="F121" s="111"/>
      <c r="G121" s="111"/>
      <c r="H121" s="107"/>
    </row>
    <row r="122" spans="1:8" ht="23.25" customHeight="1">
      <c r="A122" s="111"/>
      <c r="E122" s="111" t="s">
        <v>997</v>
      </c>
      <c r="F122" s="111"/>
      <c r="G122" s="111"/>
      <c r="H122" s="107"/>
    </row>
    <row r="123" spans="1:8" ht="23.25" customHeight="1">
      <c r="A123" s="111"/>
      <c r="E123" s="111" t="s">
        <v>998</v>
      </c>
      <c r="F123" s="111"/>
      <c r="G123" s="111"/>
      <c r="H123" s="107"/>
    </row>
    <row r="124" spans="1:8" ht="23.25" customHeight="1">
      <c r="A124" s="111"/>
      <c r="B124" s="114" t="s">
        <v>974</v>
      </c>
      <c r="E124" s="111" t="s">
        <v>999</v>
      </c>
      <c r="F124" s="111"/>
      <c r="G124" s="111"/>
      <c r="H124" s="107"/>
    </row>
    <row r="125" spans="1:8" ht="23.25" customHeight="1">
      <c r="A125" s="111"/>
      <c r="B125" s="114" t="s">
        <v>919</v>
      </c>
      <c r="E125" s="111" t="s">
        <v>1000</v>
      </c>
      <c r="F125" s="111"/>
      <c r="G125" s="111"/>
      <c r="H125" s="107"/>
    </row>
    <row r="126" spans="1:8" ht="23.25" customHeight="1">
      <c r="A126" s="111"/>
      <c r="B126" s="114" t="s">
        <v>921</v>
      </c>
      <c r="E126" s="111" t="s">
        <v>1001</v>
      </c>
      <c r="F126" s="111"/>
      <c r="G126" s="111"/>
      <c r="H126" s="107"/>
    </row>
    <row r="127" spans="1:8" ht="23.25" customHeight="1">
      <c r="A127" s="111"/>
      <c r="B127" s="114" t="s">
        <v>925</v>
      </c>
      <c r="E127" s="111" t="s">
        <v>1002</v>
      </c>
      <c r="F127" s="111"/>
      <c r="G127" s="111"/>
      <c r="H127" s="107"/>
    </row>
    <row r="128" spans="1:8" ht="23.25" customHeight="1">
      <c r="A128" s="111"/>
      <c r="B128" s="114" t="s">
        <v>1003</v>
      </c>
      <c r="E128" s="111" t="s">
        <v>1004</v>
      </c>
      <c r="F128" s="111"/>
      <c r="G128" s="111"/>
      <c r="H128" s="107"/>
    </row>
    <row r="129" spans="1:8" ht="23.25" customHeight="1">
      <c r="A129" s="111"/>
      <c r="B129" s="616" t="s">
        <v>54</v>
      </c>
      <c r="E129" s="111"/>
      <c r="F129" s="111"/>
      <c r="G129" s="111"/>
      <c r="H129" s="107"/>
    </row>
    <row r="130" spans="1:8" ht="23.25" customHeight="1">
      <c r="A130" s="111"/>
      <c r="B130" s="114" t="s">
        <v>55</v>
      </c>
      <c r="E130" s="111"/>
      <c r="F130" s="111"/>
      <c r="G130" s="111"/>
      <c r="H130" s="107"/>
    </row>
    <row r="131" spans="1:8" ht="3" customHeight="1">
      <c r="A131" s="111"/>
      <c r="E131" s="111"/>
      <c r="F131" s="111"/>
      <c r="G131" s="111"/>
      <c r="H131" s="107"/>
    </row>
    <row r="132" spans="1:8" ht="23.25" customHeight="1">
      <c r="A132" s="111"/>
      <c r="B132" s="115" t="s">
        <v>79</v>
      </c>
      <c r="D132" s="111"/>
      <c r="E132" s="111"/>
      <c r="F132" s="111"/>
      <c r="G132" s="111"/>
      <c r="H132" s="107"/>
    </row>
    <row r="133" spans="1:8" ht="23.25" customHeight="1">
      <c r="A133" s="120" t="s">
        <v>78</v>
      </c>
      <c r="C133" s="115"/>
      <c r="D133" s="111"/>
      <c r="E133" s="111"/>
      <c r="F133" s="111"/>
      <c r="G133" s="111"/>
      <c r="H133" s="107"/>
    </row>
    <row r="134" spans="1:8" ht="8.25" customHeight="1">
      <c r="A134" s="111"/>
      <c r="B134" s="111"/>
      <c r="C134" s="111"/>
      <c r="D134" s="111"/>
      <c r="E134" s="111"/>
      <c r="F134" s="111"/>
      <c r="G134" s="111"/>
      <c r="H134" s="107"/>
    </row>
    <row r="135" spans="1:8" ht="23.25" customHeight="1">
      <c r="A135" s="369" t="s">
        <v>56</v>
      </c>
      <c r="B135" s="111"/>
      <c r="C135" s="111"/>
      <c r="D135" s="111"/>
      <c r="E135" s="111"/>
      <c r="F135" s="111"/>
      <c r="G135" s="111"/>
      <c r="H135" s="107"/>
    </row>
    <row r="136" spans="2:8" ht="23.25" customHeight="1">
      <c r="B136" s="111" t="s">
        <v>57</v>
      </c>
      <c r="C136" s="111"/>
      <c r="D136" s="111"/>
      <c r="E136" s="111"/>
      <c r="F136" s="111"/>
      <c r="G136" s="111"/>
      <c r="H136" s="107"/>
    </row>
    <row r="137" spans="1:8" ht="23.25" customHeight="1">
      <c r="A137" s="111" t="s">
        <v>77</v>
      </c>
      <c r="B137" s="111"/>
      <c r="C137" s="111"/>
      <c r="D137" s="111"/>
      <c r="E137" s="111"/>
      <c r="F137" s="111"/>
      <c r="G137" s="111"/>
      <c r="H137" s="107"/>
    </row>
    <row r="138" spans="1:8" ht="23.25" customHeight="1">
      <c r="A138" s="111"/>
      <c r="B138" s="111" t="s">
        <v>59</v>
      </c>
      <c r="C138" s="111"/>
      <c r="D138" s="111"/>
      <c r="E138" s="111"/>
      <c r="F138" s="111"/>
      <c r="G138" s="111"/>
      <c r="H138" s="107"/>
    </row>
    <row r="139" spans="1:8" ht="23.25" customHeight="1">
      <c r="A139" s="111" t="s">
        <v>58</v>
      </c>
      <c r="B139" s="111"/>
      <c r="C139" s="111"/>
      <c r="D139" s="111"/>
      <c r="E139" s="111"/>
      <c r="F139" s="111"/>
      <c r="G139" s="111"/>
      <c r="H139" s="107"/>
    </row>
    <row r="140" spans="1:8" ht="9.75" customHeight="1">
      <c r="A140" s="111"/>
      <c r="B140" s="111"/>
      <c r="C140" s="111"/>
      <c r="D140" s="111"/>
      <c r="E140" s="111"/>
      <c r="F140" s="111"/>
      <c r="G140" s="111"/>
      <c r="H140" s="107"/>
    </row>
    <row r="141" spans="1:8" s="115" customFormat="1" ht="24" customHeight="1">
      <c r="A141" s="122" t="s">
        <v>465</v>
      </c>
      <c r="F141" s="118"/>
      <c r="H141" s="119"/>
    </row>
    <row r="142" spans="1:9" s="115" customFormat="1" ht="24" customHeight="1">
      <c r="A142" s="120"/>
      <c r="B142" s="115" t="s">
        <v>724</v>
      </c>
      <c r="F142" s="118"/>
      <c r="I142" s="121"/>
    </row>
    <row r="143" spans="1:9" s="115" customFormat="1" ht="24" customHeight="1">
      <c r="A143" s="120" t="s">
        <v>809</v>
      </c>
      <c r="F143" s="118"/>
      <c r="I143" s="121"/>
    </row>
    <row r="144" spans="1:8" ht="24.75" customHeight="1">
      <c r="A144" s="111"/>
      <c r="B144" s="111"/>
      <c r="C144" s="111"/>
      <c r="D144" s="111"/>
      <c r="E144" s="111"/>
      <c r="F144" s="111"/>
      <c r="G144" s="111"/>
      <c r="H144" s="107"/>
    </row>
    <row r="145" spans="1:10" ht="23.25">
      <c r="A145" s="483" t="s">
        <v>730</v>
      </c>
      <c r="B145" s="483"/>
      <c r="C145" s="116"/>
      <c r="D145" s="483"/>
      <c r="E145" s="483"/>
      <c r="F145" s="483"/>
      <c r="G145" s="483"/>
      <c r="H145" s="484"/>
      <c r="I145" s="485"/>
      <c r="J145" s="116" t="s">
        <v>596</v>
      </c>
    </row>
    <row r="146" spans="1:10" ht="23.2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 t="s">
        <v>596</v>
      </c>
    </row>
    <row r="147" spans="1:8" ht="3" customHeight="1">
      <c r="A147" s="111"/>
      <c r="B147" s="111"/>
      <c r="C147" s="111"/>
      <c r="D147" s="111"/>
      <c r="E147" s="111"/>
      <c r="F147" s="111"/>
      <c r="G147" s="111"/>
      <c r="H147" s="107"/>
    </row>
    <row r="148" spans="1:10" s="110" customFormat="1" ht="24.75" customHeight="1">
      <c r="A148" s="116" t="s">
        <v>1007</v>
      </c>
      <c r="B148" s="116"/>
      <c r="C148" s="116"/>
      <c r="D148" s="116"/>
      <c r="E148" s="116"/>
      <c r="F148" s="116"/>
      <c r="G148" s="116"/>
      <c r="H148" s="116"/>
      <c r="I148" s="116"/>
      <c r="J148" s="618"/>
    </row>
    <row r="149" spans="1:10" s="110" customFormat="1" ht="24.75" customHeight="1">
      <c r="A149" s="116"/>
      <c r="B149" s="116"/>
      <c r="C149" s="116"/>
      <c r="D149" s="116"/>
      <c r="E149" s="116"/>
      <c r="F149" s="116"/>
      <c r="G149" s="116"/>
      <c r="H149" s="116"/>
      <c r="I149" s="116"/>
      <c r="J149" s="618"/>
    </row>
    <row r="150" spans="1:9" ht="26.25" customHeight="1">
      <c r="A150" s="340" t="s">
        <v>404</v>
      </c>
      <c r="B150" s="336"/>
      <c r="C150" s="359"/>
      <c r="D150" s="359"/>
      <c r="E150" s="360"/>
      <c r="F150" s="336"/>
      <c r="G150" s="361"/>
      <c r="H150" s="336"/>
      <c r="I150" s="362"/>
    </row>
    <row r="151" spans="1:9" ht="26.25" customHeight="1">
      <c r="A151" s="363"/>
      <c r="B151" s="336" t="s">
        <v>705</v>
      </c>
      <c r="C151" s="359"/>
      <c r="D151" s="359"/>
      <c r="E151" s="360"/>
      <c r="F151" s="336"/>
      <c r="G151" s="361"/>
      <c r="H151" s="336"/>
      <c r="I151" s="362"/>
    </row>
    <row r="152" spans="1:9" ht="23.25">
      <c r="A152" s="353" t="s">
        <v>678</v>
      </c>
      <c r="B152" s="336"/>
      <c r="C152" s="359"/>
      <c r="D152" s="359"/>
      <c r="E152" s="360"/>
      <c r="F152" s="336"/>
      <c r="G152" s="362"/>
      <c r="H152" s="336"/>
      <c r="I152" s="341" t="s">
        <v>243</v>
      </c>
    </row>
    <row r="153" spans="1:9" ht="24.75" customHeight="1">
      <c r="A153" s="353"/>
      <c r="B153" s="336"/>
      <c r="C153" s="359"/>
      <c r="D153" s="359"/>
      <c r="E153" s="360"/>
      <c r="F153" s="362"/>
      <c r="G153" s="354"/>
      <c r="H153" s="354" t="s">
        <v>601</v>
      </c>
      <c r="I153" s="362"/>
    </row>
    <row r="154" spans="1:10" ht="24.75" customHeight="1">
      <c r="A154" s="353"/>
      <c r="B154" s="336"/>
      <c r="C154" s="359"/>
      <c r="D154" s="359"/>
      <c r="E154" s="360"/>
      <c r="F154" s="343"/>
      <c r="G154" s="357"/>
      <c r="H154" s="356" t="s">
        <v>792</v>
      </c>
      <c r="I154" s="358"/>
      <c r="J154" s="116" t="s">
        <v>596</v>
      </c>
    </row>
    <row r="155" spans="1:10" ht="24.75" customHeight="1">
      <c r="A155" s="353"/>
      <c r="B155" s="336"/>
      <c r="C155" s="359"/>
      <c r="D155" s="359"/>
      <c r="E155" s="360"/>
      <c r="F155" s="336"/>
      <c r="G155" s="25" t="s">
        <v>98</v>
      </c>
      <c r="H155" s="336"/>
      <c r="I155" s="25" t="s">
        <v>444</v>
      </c>
      <c r="J155" s="116" t="s">
        <v>596</v>
      </c>
    </row>
    <row r="156" spans="1:9" ht="24.75" customHeight="1">
      <c r="A156" s="353"/>
      <c r="B156" s="336" t="s">
        <v>679</v>
      </c>
      <c r="C156" s="359"/>
      <c r="D156" s="359"/>
      <c r="E156" s="360"/>
      <c r="F156" s="336"/>
      <c r="G156" s="702">
        <v>1262744.69</v>
      </c>
      <c r="H156" s="336"/>
      <c r="I156" s="355">
        <v>1453506.27</v>
      </c>
    </row>
    <row r="157" spans="1:9" ht="24.75" customHeight="1">
      <c r="A157" s="353"/>
      <c r="B157" s="336" t="s">
        <v>680</v>
      </c>
      <c r="C157" s="359"/>
      <c r="D157" s="359"/>
      <c r="E157" s="360"/>
      <c r="F157" s="336"/>
      <c r="G157" s="702">
        <v>2377274.71</v>
      </c>
      <c r="H157" s="336"/>
      <c r="I157" s="355">
        <v>1350033.76</v>
      </c>
    </row>
    <row r="158" spans="1:9" ht="24.75" customHeight="1">
      <c r="A158" s="353"/>
      <c r="B158" s="336" t="s">
        <v>681</v>
      </c>
      <c r="C158" s="359"/>
      <c r="D158" s="359"/>
      <c r="E158" s="360"/>
      <c r="F158" s="336"/>
      <c r="G158" s="703">
        <v>134602902.88000003</v>
      </c>
      <c r="H158" s="336"/>
      <c r="I158" s="364">
        <v>334722590.88</v>
      </c>
    </row>
    <row r="159" spans="1:9" ht="24.75" customHeight="1" thickBot="1">
      <c r="A159" s="353"/>
      <c r="B159" s="336"/>
      <c r="C159" s="359" t="s">
        <v>241</v>
      </c>
      <c r="D159" s="359"/>
      <c r="E159" s="360"/>
      <c r="F159" s="336"/>
      <c r="G159" s="514">
        <f>SUM(G156:G158)</f>
        <v>138242922.28000003</v>
      </c>
      <c r="H159" s="336"/>
      <c r="I159" s="514">
        <f>SUM(I156:I158)</f>
        <v>337526130.90999997</v>
      </c>
    </row>
    <row r="160" ht="9" customHeight="1" thickTop="1"/>
    <row r="161" spans="1:8" ht="23.25" customHeight="1">
      <c r="A161" s="105" t="s">
        <v>405</v>
      </c>
      <c r="C161" s="108"/>
      <c r="D161" s="108"/>
      <c r="E161" s="109"/>
      <c r="F161" s="109"/>
      <c r="G161" s="111"/>
      <c r="H161" s="109"/>
    </row>
    <row r="162" spans="1:5" s="336" customFormat="1" ht="25.5" customHeight="1">
      <c r="A162" s="340"/>
      <c r="B162" s="349" t="s">
        <v>99</v>
      </c>
      <c r="C162" s="337"/>
      <c r="D162" s="337"/>
      <c r="E162" s="338"/>
    </row>
    <row r="163" spans="1:9" s="336" customFormat="1" ht="23.25">
      <c r="A163" s="340"/>
      <c r="C163" s="337"/>
      <c r="D163" s="337"/>
      <c r="E163" s="338"/>
      <c r="G163" s="339"/>
      <c r="H163" s="340"/>
      <c r="I163" s="341" t="s">
        <v>243</v>
      </c>
    </row>
    <row r="164" spans="1:9" s="336" customFormat="1" ht="23.25" customHeight="1">
      <c r="A164" s="340"/>
      <c r="C164" s="337"/>
      <c r="D164" s="337"/>
      <c r="E164" s="338"/>
      <c r="G164" s="339"/>
      <c r="H164" s="339" t="s">
        <v>601</v>
      </c>
      <c r="I164" s="339"/>
    </row>
    <row r="165" spans="1:9" s="336" customFormat="1" ht="23.25" customHeight="1">
      <c r="A165" s="340"/>
      <c r="C165" s="337"/>
      <c r="D165" s="337"/>
      <c r="E165" s="338"/>
      <c r="G165" s="357"/>
      <c r="H165" s="356" t="s">
        <v>792</v>
      </c>
      <c r="I165" s="358"/>
    </row>
    <row r="166" spans="1:9" s="336" customFormat="1" ht="23.25" customHeight="1">
      <c r="A166" s="340"/>
      <c r="C166" s="359"/>
      <c r="D166" s="359"/>
      <c r="E166" s="360"/>
      <c r="G166" s="25" t="s">
        <v>98</v>
      </c>
      <c r="I166" s="25" t="s">
        <v>444</v>
      </c>
    </row>
    <row r="167" spans="1:9" s="336" customFormat="1" ht="23.25" customHeight="1">
      <c r="A167" s="340"/>
      <c r="B167" s="349" t="s">
        <v>708</v>
      </c>
      <c r="C167" s="646"/>
      <c r="D167" s="646"/>
      <c r="E167" s="647"/>
      <c r="F167" s="114"/>
      <c r="G167" s="702">
        <v>306203107.06</v>
      </c>
      <c r="H167" s="347"/>
      <c r="I167" s="347">
        <v>166070527.97000003</v>
      </c>
    </row>
    <row r="168" spans="1:9" ht="23.25" customHeight="1">
      <c r="A168" s="353"/>
      <c r="B168" s="349" t="s">
        <v>452</v>
      </c>
      <c r="C168" s="646"/>
      <c r="D168" s="646"/>
      <c r="E168" s="647"/>
      <c r="G168" s="365">
        <v>0</v>
      </c>
      <c r="H168" s="347"/>
      <c r="I168" s="365">
        <v>-338005.88</v>
      </c>
    </row>
    <row r="169" spans="1:9" s="336" customFormat="1" ht="23.25" customHeight="1" thickBot="1">
      <c r="A169" s="340"/>
      <c r="B169" s="114"/>
      <c r="C169" s="349" t="s">
        <v>709</v>
      </c>
      <c r="D169" s="646"/>
      <c r="E169" s="647"/>
      <c r="F169" s="114"/>
      <c r="G169" s="514">
        <f>SUM(G167:G168)</f>
        <v>306203107.06</v>
      </c>
      <c r="H169" s="347"/>
      <c r="I169" s="514">
        <f>SUM(I167:I168)</f>
        <v>165732522.09000003</v>
      </c>
    </row>
    <row r="170" spans="1:9" s="336" customFormat="1" ht="9" customHeight="1" thickTop="1">
      <c r="A170" s="340"/>
      <c r="B170" s="114"/>
      <c r="C170" s="349"/>
      <c r="D170" s="350"/>
      <c r="E170" s="351"/>
      <c r="F170" s="114"/>
      <c r="G170" s="412"/>
      <c r="H170" s="347"/>
      <c r="I170" s="412"/>
    </row>
    <row r="171" spans="1:11" s="336" customFormat="1" ht="25.5" customHeight="1">
      <c r="A171" s="508" t="s">
        <v>445</v>
      </c>
      <c r="B171" s="114" t="s">
        <v>100</v>
      </c>
      <c r="C171" s="366"/>
      <c r="D171" s="366"/>
      <c r="E171" s="367"/>
      <c r="K171" s="110"/>
    </row>
    <row r="172" spans="1:9" s="336" customFormat="1" ht="23.25" customHeight="1">
      <c r="A172" s="340"/>
      <c r="C172" s="337"/>
      <c r="D172" s="337"/>
      <c r="E172" s="338"/>
      <c r="G172" s="339"/>
      <c r="H172" s="340"/>
      <c r="I172" s="341" t="s">
        <v>243</v>
      </c>
    </row>
    <row r="173" spans="1:9" s="336" customFormat="1" ht="23.25" customHeight="1">
      <c r="A173" s="363"/>
      <c r="C173" s="337"/>
      <c r="D173" s="337"/>
      <c r="E173" s="338"/>
      <c r="G173" s="339"/>
      <c r="H173" s="339" t="s">
        <v>601</v>
      </c>
      <c r="I173" s="339"/>
    </row>
    <row r="174" spans="1:9" s="336" customFormat="1" ht="23.25" customHeight="1">
      <c r="A174" s="363"/>
      <c r="C174" s="337"/>
      <c r="D174" s="337"/>
      <c r="E174" s="338"/>
      <c r="G174" s="357"/>
      <c r="H174" s="356" t="s">
        <v>792</v>
      </c>
      <c r="I174" s="356"/>
    </row>
    <row r="175" spans="1:9" s="336" customFormat="1" ht="23.25" customHeight="1">
      <c r="A175" s="353"/>
      <c r="C175" s="359"/>
      <c r="D175" s="359"/>
      <c r="E175" s="360"/>
      <c r="G175" s="25" t="s">
        <v>98</v>
      </c>
      <c r="I175" s="25" t="s">
        <v>444</v>
      </c>
    </row>
    <row r="176" spans="1:9" s="336" customFormat="1" ht="23.25" customHeight="1">
      <c r="A176" s="353"/>
      <c r="B176" s="349" t="s">
        <v>244</v>
      </c>
      <c r="C176" s="646"/>
      <c r="D176" s="646"/>
      <c r="E176" s="647"/>
      <c r="F176" s="114"/>
      <c r="G176" s="702">
        <v>297523127.79</v>
      </c>
      <c r="H176" s="347"/>
      <c r="I176" s="412">
        <v>157760272.33</v>
      </c>
    </row>
    <row r="177" spans="1:9" ht="23.25" customHeight="1">
      <c r="A177" s="353"/>
      <c r="B177" s="349" t="s">
        <v>245</v>
      </c>
      <c r="C177" s="646"/>
      <c r="D177" s="646"/>
      <c r="E177" s="647"/>
      <c r="G177" s="702">
        <v>8141223.62</v>
      </c>
      <c r="H177" s="347"/>
      <c r="I177" s="412">
        <v>7760665.68</v>
      </c>
    </row>
    <row r="178" spans="1:9" ht="23.25" customHeight="1">
      <c r="A178" s="353"/>
      <c r="B178" s="349" t="s">
        <v>246</v>
      </c>
      <c r="C178" s="646"/>
      <c r="D178" s="646"/>
      <c r="E178" s="647"/>
      <c r="G178" s="702">
        <v>286075.03</v>
      </c>
      <c r="H178" s="347"/>
      <c r="I178" s="368">
        <v>211584.08</v>
      </c>
    </row>
    <row r="179" spans="1:9" ht="23.25" customHeight="1">
      <c r="A179" s="353"/>
      <c r="B179" s="349" t="s">
        <v>247</v>
      </c>
      <c r="C179" s="646"/>
      <c r="D179" s="646"/>
      <c r="E179" s="647"/>
      <c r="G179" s="702">
        <v>42006.70000000001</v>
      </c>
      <c r="H179" s="347"/>
      <c r="I179" s="368">
        <v>11778.79</v>
      </c>
    </row>
    <row r="180" spans="1:9" ht="23.25" customHeight="1">
      <c r="A180" s="353"/>
      <c r="B180" s="349" t="s">
        <v>584</v>
      </c>
      <c r="C180" s="646"/>
      <c r="D180" s="646"/>
      <c r="E180" s="647"/>
      <c r="G180" s="703">
        <v>210673.92</v>
      </c>
      <c r="H180" s="347"/>
      <c r="I180" s="365">
        <v>326227.09</v>
      </c>
    </row>
    <row r="181" spans="1:9" ht="23.25" customHeight="1">
      <c r="A181" s="353"/>
      <c r="B181" s="349"/>
      <c r="C181" s="114" t="s">
        <v>241</v>
      </c>
      <c r="D181" s="646"/>
      <c r="E181" s="647"/>
      <c r="G181" s="515">
        <f>SUM(G176:G180)</f>
        <v>306203107.06</v>
      </c>
      <c r="H181" s="412"/>
      <c r="I181" s="513">
        <f>SUM(I176:I180)</f>
        <v>166070527.97000003</v>
      </c>
    </row>
    <row r="182" spans="1:9" ht="23.25" customHeight="1">
      <c r="A182" s="353"/>
      <c r="B182" s="349" t="s">
        <v>452</v>
      </c>
      <c r="C182" s="646"/>
      <c r="D182" s="646"/>
      <c r="E182" s="647"/>
      <c r="G182" s="365">
        <v>0</v>
      </c>
      <c r="H182" s="347"/>
      <c r="I182" s="365">
        <v>-338005.88</v>
      </c>
    </row>
    <row r="183" spans="1:9" ht="23.25" customHeight="1" thickBot="1">
      <c r="A183" s="353"/>
      <c r="B183" s="349" t="s">
        <v>742</v>
      </c>
      <c r="D183" s="646"/>
      <c r="E183" s="647"/>
      <c r="G183" s="514">
        <f>SUM(G181:G182)</f>
        <v>306203107.06</v>
      </c>
      <c r="H183" s="347"/>
      <c r="I183" s="514">
        <f>SUM(I181:I182)</f>
        <v>165732522.09000003</v>
      </c>
    </row>
    <row r="184" spans="1:9" ht="7.5" customHeight="1" thickTop="1">
      <c r="A184" s="353"/>
      <c r="B184" s="349"/>
      <c r="D184" s="350"/>
      <c r="E184" s="351"/>
      <c r="G184" s="412"/>
      <c r="H184" s="347"/>
      <c r="I184" s="412"/>
    </row>
    <row r="185" spans="1:9" ht="23.25">
      <c r="A185" s="353"/>
      <c r="B185" s="349"/>
      <c r="D185" s="350"/>
      <c r="E185" s="351"/>
      <c r="G185" s="412"/>
      <c r="H185" s="347"/>
      <c r="I185" s="412"/>
    </row>
    <row r="186" spans="1:10" ht="23.25">
      <c r="A186" s="483" t="s">
        <v>730</v>
      </c>
      <c r="B186" s="483"/>
      <c r="C186" s="116"/>
      <c r="D186" s="483"/>
      <c r="E186" s="483"/>
      <c r="F186" s="483"/>
      <c r="G186" s="483"/>
      <c r="H186" s="484"/>
      <c r="I186" s="485"/>
      <c r="J186" s="116" t="s">
        <v>596</v>
      </c>
    </row>
    <row r="187" spans="1:10" ht="27" customHeight="1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 t="s">
        <v>596</v>
      </c>
    </row>
    <row r="188" spans="1:10" ht="23.25">
      <c r="A188" s="483"/>
      <c r="B188" s="483"/>
      <c r="C188" s="116"/>
      <c r="D188" s="483"/>
      <c r="E188" s="483"/>
      <c r="F188" s="483"/>
      <c r="G188" s="483"/>
      <c r="H188" s="484"/>
      <c r="I188" s="485"/>
      <c r="J188" s="116"/>
    </row>
    <row r="192" spans="1:10" s="123" customFormat="1" ht="27" customHeight="1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</row>
    <row r="193" spans="1:10" s="123" customFormat="1" ht="27" customHeight="1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</row>
    <row r="194" spans="1:8" s="115" customFormat="1" ht="27" customHeight="1">
      <c r="A194" s="120"/>
      <c r="B194" s="124"/>
      <c r="D194" s="125"/>
      <c r="F194" s="118"/>
      <c r="H194" s="121"/>
    </row>
    <row r="195" spans="1:8" s="115" customFormat="1" ht="27" customHeight="1">
      <c r="A195" s="120"/>
      <c r="B195" s="124"/>
      <c r="C195" s="126"/>
      <c r="D195" s="125"/>
      <c r="F195" s="118"/>
      <c r="H195" s="121"/>
    </row>
  </sheetData>
  <sheetProtection/>
  <printOptions/>
  <pageMargins left="0.8661417322834646" right="0.1968503937007874" top="0.5905511811023623" bottom="0.4724409448818898" header="0.2362204724409449" footer="0.1968503937007874"/>
  <pageSetup fitToHeight="7" horizontalDpi="600" verticalDpi="600" orientation="portrait" paperSize="9" scale="89" r:id="rId1"/>
  <rowBreaks count="4" manualBreakCount="4">
    <brk id="34" max="9" man="1"/>
    <brk id="69" max="9" man="1"/>
    <brk id="104" max="9" man="1"/>
    <brk id="14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0"/>
  <sheetViews>
    <sheetView zoomScaleSheetLayoutView="80" workbookViewId="0" topLeftCell="A1">
      <selection activeCell="G7" sqref="G7"/>
    </sheetView>
  </sheetViews>
  <sheetFormatPr defaultColWidth="9.140625" defaultRowHeight="25.5" customHeight="1"/>
  <cols>
    <col min="1" max="1" width="7.57421875" style="41" customWidth="1"/>
    <col min="2" max="2" width="5.8515625" style="41" customWidth="1"/>
    <col min="3" max="3" width="27.140625" style="41" customWidth="1"/>
    <col min="4" max="4" width="17.7109375" style="41" customWidth="1"/>
    <col min="5" max="5" width="1.7109375" style="41" customWidth="1"/>
    <col min="6" max="6" width="17.7109375" style="41" customWidth="1"/>
    <col min="7" max="7" width="1.7109375" style="41" customWidth="1"/>
    <col min="8" max="8" width="18.7109375" style="41" customWidth="1"/>
    <col min="9" max="9" width="1.7109375" style="41" customWidth="1"/>
    <col min="10" max="10" width="18.7109375" style="41" customWidth="1"/>
    <col min="11" max="11" width="8.421875" style="41" customWidth="1"/>
    <col min="12" max="13" width="9.140625" style="41" customWidth="1"/>
    <col min="14" max="14" width="12.7109375" style="41" bestFit="1" customWidth="1"/>
    <col min="15" max="16384" width="9.140625" style="41" customWidth="1"/>
  </cols>
  <sheetData>
    <row r="1" spans="1:10" ht="24.75" customHeight="1">
      <c r="A1" s="756">
        <v>27</v>
      </c>
      <c r="B1" s="757"/>
      <c r="C1" s="757"/>
      <c r="D1" s="757"/>
      <c r="E1" s="757"/>
      <c r="F1" s="757"/>
      <c r="G1" s="757"/>
      <c r="H1" s="757"/>
      <c r="I1" s="757"/>
      <c r="J1" s="757"/>
    </row>
    <row r="2" spans="1:10" ht="24.75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ht="24.75" customHeight="1">
      <c r="A3" s="39" t="s">
        <v>1085</v>
      </c>
    </row>
    <row r="4" spans="1:2" ht="24.75" customHeight="1">
      <c r="A4" s="41" t="s">
        <v>293</v>
      </c>
      <c r="B4" s="41" t="s">
        <v>736</v>
      </c>
    </row>
    <row r="5" ht="24.75" customHeight="1">
      <c r="A5" s="41" t="s">
        <v>737</v>
      </c>
    </row>
    <row r="6" ht="24.75" customHeight="1">
      <c r="B6" s="378" t="s">
        <v>125</v>
      </c>
    </row>
    <row r="7" spans="1:10" ht="24.75" customHeight="1">
      <c r="A7" s="41" t="s">
        <v>603</v>
      </c>
      <c r="J7" s="147" t="s">
        <v>243</v>
      </c>
    </row>
    <row r="8" spans="2:10" s="148" customFormat="1" ht="24.75" customHeight="1">
      <c r="B8" s="149"/>
      <c r="C8" s="150"/>
      <c r="D8" s="150"/>
      <c r="E8" s="151"/>
      <c r="F8" s="151"/>
      <c r="G8" s="151"/>
      <c r="H8" s="152"/>
      <c r="I8" s="152" t="s">
        <v>601</v>
      </c>
      <c r="J8" s="152"/>
    </row>
    <row r="9" spans="2:10" s="148" customFormat="1" ht="24.75" customHeight="1">
      <c r="B9" s="149"/>
      <c r="C9" s="150"/>
      <c r="D9" s="150"/>
      <c r="E9" s="151"/>
      <c r="F9" s="151"/>
      <c r="G9" s="151"/>
      <c r="H9" s="778" t="s">
        <v>792</v>
      </c>
      <c r="I9" s="778"/>
      <c r="J9" s="778"/>
    </row>
    <row r="10" spans="1:10" ht="24.75" customHeight="1">
      <c r="A10" s="39" t="s">
        <v>294</v>
      </c>
      <c r="H10" s="154" t="s">
        <v>103</v>
      </c>
      <c r="I10" s="153"/>
      <c r="J10" s="154" t="s">
        <v>446</v>
      </c>
    </row>
    <row r="11" spans="2:10" ht="24.75" customHeight="1">
      <c r="B11" s="155" t="s">
        <v>714</v>
      </c>
      <c r="C11" s="155"/>
      <c r="D11" s="155"/>
      <c r="E11" s="155"/>
      <c r="F11" s="155"/>
      <c r="G11" s="155"/>
      <c r="H11" s="157">
        <v>306203107.06</v>
      </c>
      <c r="I11" s="156"/>
      <c r="J11" s="157">
        <v>166070527.97</v>
      </c>
    </row>
    <row r="12" spans="2:10" ht="24.75" customHeight="1">
      <c r="B12" s="155" t="s">
        <v>713</v>
      </c>
      <c r="C12" s="155"/>
      <c r="D12" s="154"/>
      <c r="E12" s="155"/>
      <c r="F12" s="155"/>
      <c r="G12" s="155"/>
      <c r="H12" s="157">
        <v>173499823.59</v>
      </c>
      <c r="I12" s="156"/>
      <c r="J12" s="157">
        <v>231208543.44</v>
      </c>
    </row>
    <row r="13" spans="2:10" ht="24.75" customHeight="1">
      <c r="B13" s="155" t="s">
        <v>686</v>
      </c>
      <c r="C13" s="155"/>
      <c r="D13" s="155"/>
      <c r="E13" s="155"/>
      <c r="F13" s="155"/>
      <c r="G13" s="155"/>
      <c r="H13" s="414">
        <v>56899431.37</v>
      </c>
      <c r="I13" s="156"/>
      <c r="J13" s="414">
        <v>63702964.36</v>
      </c>
    </row>
    <row r="14" spans="2:10" ht="24.75" customHeight="1">
      <c r="B14" s="155"/>
      <c r="C14" s="155"/>
      <c r="D14" s="155"/>
      <c r="E14" s="155"/>
      <c r="F14" s="155"/>
      <c r="G14" s="155"/>
      <c r="H14" s="596" t="s">
        <v>596</v>
      </c>
      <c r="I14" s="156"/>
      <c r="J14" s="157"/>
    </row>
    <row r="15" spans="4:10" ht="24.75" customHeight="1">
      <c r="D15" s="158"/>
      <c r="E15" s="159"/>
      <c r="F15" s="160"/>
      <c r="G15" s="47"/>
      <c r="H15" s="158"/>
      <c r="I15" s="159"/>
      <c r="J15" s="147" t="s">
        <v>243</v>
      </c>
    </row>
    <row r="16" spans="4:7" ht="24.75" customHeight="1">
      <c r="D16" s="47"/>
      <c r="E16" s="161" t="s">
        <v>601</v>
      </c>
      <c r="F16" s="162"/>
      <c r="G16" s="162"/>
    </row>
    <row r="17" spans="4:10" ht="24.75" customHeight="1">
      <c r="D17" s="163"/>
      <c r="E17" s="161" t="s">
        <v>792</v>
      </c>
      <c r="F17" s="163"/>
      <c r="G17" s="161"/>
      <c r="H17" s="175"/>
      <c r="I17" s="176"/>
      <c r="J17" s="175"/>
    </row>
    <row r="18" spans="4:10" ht="24.75" customHeight="1">
      <c r="D18" s="48"/>
      <c r="E18" s="164" t="s">
        <v>769</v>
      </c>
      <c r="F18" s="165"/>
      <c r="G18" s="166"/>
      <c r="H18" s="167"/>
      <c r="I18" s="168" t="s">
        <v>655</v>
      </c>
      <c r="J18" s="167"/>
    </row>
    <row r="19" spans="1:10" ht="24.75" customHeight="1">
      <c r="A19" s="155"/>
      <c r="B19" s="155"/>
      <c r="C19" s="155"/>
      <c r="D19" s="154" t="s">
        <v>103</v>
      </c>
      <c r="E19" s="153"/>
      <c r="F19" s="154" t="s">
        <v>109</v>
      </c>
      <c r="G19" s="170"/>
      <c r="H19" s="169"/>
      <c r="I19" s="169"/>
      <c r="J19" s="169"/>
    </row>
    <row r="20" spans="1:10" ht="24.75" customHeight="1">
      <c r="A20" s="39" t="s">
        <v>462</v>
      </c>
      <c r="B20" s="155"/>
      <c r="C20" s="155"/>
      <c r="D20" s="170"/>
      <c r="E20" s="170"/>
      <c r="F20" s="387"/>
      <c r="G20" s="170"/>
      <c r="H20" s="169"/>
      <c r="I20" s="169"/>
      <c r="J20" s="169"/>
    </row>
    <row r="21" spans="1:10" s="378" customFormat="1" ht="24.75" customHeight="1">
      <c r="A21" s="446"/>
      <c r="B21" s="446" t="s">
        <v>296</v>
      </c>
      <c r="C21" s="446"/>
      <c r="D21" s="596">
        <v>390525794.03</v>
      </c>
      <c r="E21" s="597"/>
      <c r="F21" s="596">
        <v>392521680.45</v>
      </c>
      <c r="G21" s="598"/>
      <c r="H21" s="448" t="s">
        <v>657</v>
      </c>
      <c r="I21" s="448"/>
      <c r="J21" s="448"/>
    </row>
    <row r="22" spans="1:10" s="378" customFormat="1" ht="24.75" customHeight="1">
      <c r="A22" s="446"/>
      <c r="B22" s="446"/>
      <c r="C22" s="446"/>
      <c r="D22" s="447"/>
      <c r="E22" s="447"/>
      <c r="F22" s="387"/>
      <c r="G22" s="447"/>
      <c r="H22" s="448" t="s">
        <v>658</v>
      </c>
      <c r="I22" s="448"/>
      <c r="J22" s="448"/>
    </row>
    <row r="23" spans="1:10" s="378" customFormat="1" ht="24.75" customHeight="1">
      <c r="A23" s="446"/>
      <c r="B23" s="446"/>
      <c r="C23" s="446"/>
      <c r="D23" s="447"/>
      <c r="E23" s="447"/>
      <c r="F23" s="387"/>
      <c r="G23" s="447"/>
      <c r="H23" s="448" t="s">
        <v>659</v>
      </c>
      <c r="I23" s="448"/>
      <c r="J23" s="448"/>
    </row>
    <row r="24" spans="1:10" s="378" customFormat="1" ht="24.75" customHeight="1">
      <c r="A24" s="446"/>
      <c r="B24" s="446"/>
      <c r="C24" s="446"/>
      <c r="D24" s="447"/>
      <c r="E24" s="447"/>
      <c r="F24" s="387"/>
      <c r="G24" s="447"/>
      <c r="H24" s="448" t="s">
        <v>660</v>
      </c>
      <c r="I24" s="448"/>
      <c r="J24" s="448"/>
    </row>
    <row r="25" spans="1:10" s="378" customFormat="1" ht="24.75" customHeight="1">
      <c r="A25" s="446"/>
      <c r="B25" s="446"/>
      <c r="C25" s="446"/>
      <c r="D25" s="447"/>
      <c r="E25" s="447"/>
      <c r="F25" s="387"/>
      <c r="G25" s="447"/>
      <c r="H25" s="599" t="s">
        <v>661</v>
      </c>
      <c r="I25" s="448"/>
      <c r="J25" s="448"/>
    </row>
    <row r="26" spans="2:11" s="378" customFormat="1" ht="24.75" customHeight="1">
      <c r="B26" s="446" t="s">
        <v>770</v>
      </c>
      <c r="C26" s="446"/>
      <c r="D26" s="601">
        <v>36435845</v>
      </c>
      <c r="E26" s="602"/>
      <c r="F26" s="601">
        <v>12377000</v>
      </c>
      <c r="G26" s="598"/>
      <c r="H26" s="448" t="s">
        <v>694</v>
      </c>
      <c r="I26" s="448"/>
      <c r="J26" s="448"/>
      <c r="K26" s="447"/>
    </row>
    <row r="27" spans="1:10" s="378" customFormat="1" ht="24.75" customHeight="1">
      <c r="A27" s="446"/>
      <c r="B27" s="446" t="s">
        <v>299</v>
      </c>
      <c r="C27" s="446"/>
      <c r="D27" s="596">
        <v>30629284.73</v>
      </c>
      <c r="E27" s="597"/>
      <c r="F27" s="596">
        <v>28160707.16</v>
      </c>
      <c r="G27" s="598"/>
      <c r="H27" s="448" t="s">
        <v>664</v>
      </c>
      <c r="I27" s="448"/>
      <c r="J27" s="448"/>
    </row>
    <row r="28" spans="1:10" s="378" customFormat="1" ht="24.75" customHeight="1">
      <c r="A28" s="446"/>
      <c r="B28" s="446"/>
      <c r="C28" s="446"/>
      <c r="D28" s="523"/>
      <c r="E28" s="447"/>
      <c r="G28" s="447"/>
      <c r="H28" s="600" t="s">
        <v>665</v>
      </c>
      <c r="I28" s="448"/>
      <c r="J28" s="448"/>
    </row>
    <row r="29" spans="1:10" s="378" customFormat="1" ht="24.75" customHeight="1">
      <c r="A29" s="446"/>
      <c r="B29" s="446" t="s">
        <v>297</v>
      </c>
      <c r="C29" s="446"/>
      <c r="D29" s="596">
        <v>17542943.73</v>
      </c>
      <c r="E29" s="597"/>
      <c r="F29" s="596">
        <v>17766487.62</v>
      </c>
      <c r="G29" s="598"/>
      <c r="H29" s="448" t="s">
        <v>707</v>
      </c>
      <c r="I29" s="448"/>
      <c r="J29" s="448"/>
    </row>
    <row r="30" spans="2:10" s="378" customFormat="1" ht="24.75" customHeight="1">
      <c r="B30" s="446" t="s">
        <v>589</v>
      </c>
      <c r="C30" s="446"/>
      <c r="D30" s="601">
        <v>17268161.78</v>
      </c>
      <c r="E30" s="602"/>
      <c r="F30" s="628">
        <v>16428960.14</v>
      </c>
      <c r="G30" s="598"/>
      <c r="H30" s="448" t="s">
        <v>669</v>
      </c>
      <c r="I30" s="448"/>
      <c r="J30" s="448"/>
    </row>
    <row r="31" spans="1:10" s="378" customFormat="1" ht="24.75" customHeight="1">
      <c r="A31" s="446"/>
      <c r="B31" s="446" t="s">
        <v>300</v>
      </c>
      <c r="C31" s="446"/>
      <c r="D31" s="447">
        <v>15144408.55</v>
      </c>
      <c r="E31" s="597"/>
      <c r="F31" s="447">
        <v>14835165.2</v>
      </c>
      <c r="G31" s="598"/>
      <c r="H31" s="600" t="s">
        <v>738</v>
      </c>
      <c r="I31" s="448"/>
      <c r="J31" s="448"/>
    </row>
    <row r="32" spans="1:10" s="378" customFormat="1" ht="24.75" customHeight="1">
      <c r="A32" s="446"/>
      <c r="B32" s="446"/>
      <c r="C32" s="446"/>
      <c r="D32" s="598"/>
      <c r="E32" s="598"/>
      <c r="F32" s="598"/>
      <c r="G32" s="446"/>
      <c r="H32" s="600" t="s">
        <v>666</v>
      </c>
      <c r="I32" s="448"/>
      <c r="J32" s="448"/>
    </row>
    <row r="33" spans="2:10" s="378" customFormat="1" ht="24.75" customHeight="1">
      <c r="B33" s="446" t="s">
        <v>301</v>
      </c>
      <c r="C33" s="446"/>
      <c r="D33" s="596">
        <v>9317961.14</v>
      </c>
      <c r="E33" s="597"/>
      <c r="F33" s="596">
        <v>11368776.37</v>
      </c>
      <c r="G33" s="598"/>
      <c r="H33" s="599" t="s">
        <v>667</v>
      </c>
      <c r="I33" s="448"/>
      <c r="J33" s="448"/>
    </row>
    <row r="34" spans="2:10" s="378" customFormat="1" ht="24.75" customHeight="1">
      <c r="B34" s="446"/>
      <c r="C34" s="446"/>
      <c r="D34" s="598"/>
      <c r="E34" s="598"/>
      <c r="F34" s="598"/>
      <c r="G34" s="446"/>
      <c r="H34" s="599" t="s">
        <v>739</v>
      </c>
      <c r="I34" s="448"/>
      <c r="J34" s="448"/>
    </row>
    <row r="35" spans="2:10" s="378" customFormat="1" ht="24.75" customHeight="1">
      <c r="B35" s="446"/>
      <c r="C35" s="446"/>
      <c r="D35" s="598"/>
      <c r="E35" s="598"/>
      <c r="F35" s="598"/>
      <c r="G35" s="446"/>
      <c r="H35" s="599" t="s">
        <v>740</v>
      </c>
      <c r="I35" s="448"/>
      <c r="J35" s="448"/>
    </row>
    <row r="36" spans="2:10" s="378" customFormat="1" ht="24.75" customHeight="1">
      <c r="B36" s="446" t="s">
        <v>604</v>
      </c>
      <c r="C36" s="446"/>
      <c r="D36" s="601">
        <v>7017164.05</v>
      </c>
      <c r="E36" s="602"/>
      <c r="F36" s="628">
        <v>6667898.56</v>
      </c>
      <c r="G36" s="598"/>
      <c r="H36" s="448" t="s">
        <v>593</v>
      </c>
      <c r="I36" s="448"/>
      <c r="J36" s="448"/>
    </row>
    <row r="37" spans="2:10" s="378" customFormat="1" ht="24.75" customHeight="1">
      <c r="B37" s="446"/>
      <c r="C37" s="446"/>
      <c r="D37" s="602"/>
      <c r="E37" s="602"/>
      <c r="F37" s="602"/>
      <c r="G37" s="446"/>
      <c r="H37" s="599" t="s">
        <v>668</v>
      </c>
      <c r="I37" s="448"/>
      <c r="J37" s="448"/>
    </row>
    <row r="38" spans="2:10" ht="18" customHeight="1">
      <c r="B38" s="155"/>
      <c r="C38" s="155"/>
      <c r="D38" s="171"/>
      <c r="E38" s="171"/>
      <c r="F38" s="171"/>
      <c r="G38" s="155"/>
      <c r="H38" s="172"/>
      <c r="I38" s="169"/>
      <c r="J38" s="169"/>
    </row>
    <row r="39" spans="1:10" s="420" customFormat="1" ht="24.75" customHeight="1">
      <c r="A39" s="490" t="s">
        <v>1028</v>
      </c>
      <c r="B39" s="490"/>
      <c r="C39" s="490"/>
      <c r="D39" s="490"/>
      <c r="E39" s="490"/>
      <c r="F39" s="490"/>
      <c r="G39" s="490"/>
      <c r="H39" s="490"/>
      <c r="I39" s="490"/>
      <c r="J39" s="490"/>
    </row>
    <row r="40" spans="1:10" s="420" customFormat="1" ht="24.75" customHeight="1">
      <c r="A40" s="635"/>
      <c r="B40" s="551"/>
      <c r="C40" s="551"/>
      <c r="D40" s="551"/>
      <c r="E40" s="551"/>
      <c r="F40" s="551"/>
      <c r="G40" s="551"/>
      <c r="H40" s="551"/>
      <c r="I40" s="551"/>
      <c r="J40" s="551"/>
    </row>
    <row r="41" spans="1:10" ht="24.75" customHeight="1">
      <c r="A41" s="756">
        <f>A1+1</f>
        <v>28</v>
      </c>
      <c r="B41" s="756"/>
      <c r="C41" s="756"/>
      <c r="D41" s="756"/>
      <c r="E41" s="756"/>
      <c r="F41" s="756"/>
      <c r="G41" s="756"/>
      <c r="H41" s="756"/>
      <c r="I41" s="756"/>
      <c r="J41" s="756"/>
    </row>
    <row r="42" spans="1:10" ht="23.25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spans="1:10" ht="24.75" customHeight="1">
      <c r="A43" s="39" t="s">
        <v>1086</v>
      </c>
      <c r="B43" s="173"/>
      <c r="C43" s="173"/>
      <c r="D43" s="173"/>
      <c r="E43" s="173"/>
      <c r="F43" s="173"/>
      <c r="G43" s="173"/>
      <c r="H43" s="174"/>
      <c r="J43" s="147"/>
    </row>
    <row r="44" spans="4:10" ht="24.75" customHeight="1">
      <c r="D44" s="158"/>
      <c r="E44" s="159"/>
      <c r="F44" s="160"/>
      <c r="G44" s="47"/>
      <c r="H44" s="158"/>
      <c r="I44" s="159"/>
      <c r="J44" s="147" t="s">
        <v>243</v>
      </c>
    </row>
    <row r="45" spans="4:7" ht="24.75" customHeight="1">
      <c r="D45" s="47"/>
      <c r="E45" s="161" t="s">
        <v>601</v>
      </c>
      <c r="F45" s="162"/>
      <c r="G45" s="162"/>
    </row>
    <row r="46" spans="4:10" ht="24.75" customHeight="1">
      <c r="D46" s="163"/>
      <c r="E46" s="161" t="s">
        <v>792</v>
      </c>
      <c r="F46" s="163"/>
      <c r="G46" s="161"/>
      <c r="H46" s="175"/>
      <c r="I46" s="176"/>
      <c r="J46" s="175"/>
    </row>
    <row r="47" spans="4:10" ht="24.75" customHeight="1">
      <c r="D47" s="48"/>
      <c r="E47" s="164" t="s">
        <v>769</v>
      </c>
      <c r="F47" s="165"/>
      <c r="G47" s="166"/>
      <c r="H47" s="167"/>
      <c r="I47" s="168" t="s">
        <v>655</v>
      </c>
      <c r="J47" s="167"/>
    </row>
    <row r="48" spans="1:10" ht="24.75" customHeight="1">
      <c r="A48" s="155"/>
      <c r="B48" s="155"/>
      <c r="C48" s="155"/>
      <c r="D48" s="154" t="s">
        <v>103</v>
      </c>
      <c r="E48" s="153"/>
      <c r="F48" s="154" t="s">
        <v>109</v>
      </c>
      <c r="G48" s="170"/>
      <c r="H48" s="169"/>
      <c r="I48" s="169"/>
      <c r="J48" s="169"/>
    </row>
    <row r="49" spans="1:10" ht="24.75" customHeight="1">
      <c r="A49" s="39" t="s">
        <v>1037</v>
      </c>
      <c r="B49" s="155"/>
      <c r="C49" s="155"/>
      <c r="D49" s="170"/>
      <c r="E49" s="170"/>
      <c r="F49" s="387"/>
      <c r="G49" s="170"/>
      <c r="H49" s="169"/>
      <c r="I49" s="169"/>
      <c r="J49" s="169"/>
    </row>
    <row r="50" spans="1:11" s="378" customFormat="1" ht="24.75" customHeight="1">
      <c r="A50" s="446"/>
      <c r="B50" s="446" t="s">
        <v>298</v>
      </c>
      <c r="C50" s="446"/>
      <c r="D50" s="596">
        <v>4160000</v>
      </c>
      <c r="E50" s="597"/>
      <c r="F50" s="596">
        <v>4020000</v>
      </c>
      <c r="G50" s="598"/>
      <c r="H50" s="600" t="s">
        <v>662</v>
      </c>
      <c r="I50" s="448"/>
      <c r="J50" s="448"/>
      <c r="K50" s="447"/>
    </row>
    <row r="51" spans="1:11" s="378" customFormat="1" ht="24.75" customHeight="1">
      <c r="A51" s="446"/>
      <c r="B51" s="446"/>
      <c r="C51" s="446"/>
      <c r="D51" s="387"/>
      <c r="E51" s="447"/>
      <c r="F51" s="387"/>
      <c r="G51" s="447"/>
      <c r="H51" s="600" t="s">
        <v>663</v>
      </c>
      <c r="I51" s="448"/>
      <c r="J51" s="448"/>
      <c r="K51" s="447"/>
    </row>
    <row r="52" spans="1:11" s="378" customFormat="1" ht="24.75" customHeight="1">
      <c r="A52" s="446"/>
      <c r="B52" s="446" t="s">
        <v>295</v>
      </c>
      <c r="C52" s="446"/>
      <c r="D52" s="596">
        <v>204458.86</v>
      </c>
      <c r="E52" s="597"/>
      <c r="F52" s="596">
        <v>151232.94</v>
      </c>
      <c r="G52" s="447"/>
      <c r="H52" s="448" t="s">
        <v>656</v>
      </c>
      <c r="I52" s="448"/>
      <c r="J52" s="448"/>
      <c r="K52" s="447"/>
    </row>
    <row r="53" spans="2:10" ht="24.75" customHeight="1">
      <c r="B53" s="155"/>
      <c r="C53" s="155"/>
      <c r="D53" s="171"/>
      <c r="E53" s="171"/>
      <c r="F53" s="171"/>
      <c r="G53" s="155"/>
      <c r="H53" s="172"/>
      <c r="I53" s="169"/>
      <c r="J53" s="169"/>
    </row>
    <row r="54" spans="2:11" s="378" customFormat="1" ht="24.75" customHeight="1">
      <c r="B54" s="446"/>
      <c r="C54" s="446"/>
      <c r="D54" s="628"/>
      <c r="E54" s="630"/>
      <c r="F54" s="480"/>
      <c r="G54" s="598"/>
      <c r="H54" s="147"/>
      <c r="I54" s="603"/>
      <c r="J54" s="147" t="s">
        <v>243</v>
      </c>
      <c r="K54" s="535"/>
    </row>
    <row r="55" spans="4:11" s="378" customFormat="1" ht="24.75" customHeight="1">
      <c r="D55" s="523"/>
      <c r="E55" s="161" t="s">
        <v>601</v>
      </c>
      <c r="F55" s="162"/>
      <c r="G55" s="162"/>
      <c r="K55" s="535"/>
    </row>
    <row r="56" spans="4:11" s="378" customFormat="1" ht="24.75" customHeight="1">
      <c r="D56" s="163"/>
      <c r="E56" s="161" t="s">
        <v>792</v>
      </c>
      <c r="F56" s="163"/>
      <c r="G56" s="161"/>
      <c r="H56" s="175"/>
      <c r="I56" s="176"/>
      <c r="J56" s="175"/>
      <c r="K56" s="535"/>
    </row>
    <row r="57" spans="4:11" s="378" customFormat="1" ht="24.75" customHeight="1">
      <c r="D57" s="629"/>
      <c r="E57" s="164" t="s">
        <v>108</v>
      </c>
      <c r="F57" s="165"/>
      <c r="G57" s="166"/>
      <c r="H57" s="167"/>
      <c r="I57" s="168" t="s">
        <v>655</v>
      </c>
      <c r="J57" s="167"/>
      <c r="K57" s="535"/>
    </row>
    <row r="58" spans="1:11" s="378" customFormat="1" ht="24.75" customHeight="1">
      <c r="A58" s="446"/>
      <c r="B58" s="446"/>
      <c r="C58" s="446"/>
      <c r="D58" s="154" t="s">
        <v>103</v>
      </c>
      <c r="E58" s="153"/>
      <c r="F58" s="154" t="s">
        <v>109</v>
      </c>
      <c r="G58" s="447"/>
      <c r="H58" s="448"/>
      <c r="I58" s="448"/>
      <c r="J58" s="448"/>
      <c r="K58" s="535"/>
    </row>
    <row r="59" spans="1:11" s="378" customFormat="1" ht="24.75" customHeight="1">
      <c r="A59" s="39" t="s">
        <v>462</v>
      </c>
      <c r="B59" s="446"/>
      <c r="C59" s="446"/>
      <c r="D59" s="447"/>
      <c r="E59" s="447"/>
      <c r="F59" s="447"/>
      <c r="G59" s="447"/>
      <c r="H59" s="448"/>
      <c r="I59" s="448"/>
      <c r="J59" s="448"/>
      <c r="K59" s="535"/>
    </row>
    <row r="60" spans="1:11" s="378" customFormat="1" ht="24.75" customHeight="1">
      <c r="A60" s="446"/>
      <c r="B60" s="446" t="s">
        <v>296</v>
      </c>
      <c r="C60" s="446"/>
      <c r="D60" s="596">
        <v>1146172853.44</v>
      </c>
      <c r="E60" s="597"/>
      <c r="F60" s="596">
        <v>1157793623.49</v>
      </c>
      <c r="G60" s="598"/>
      <c r="H60" s="448" t="s">
        <v>657</v>
      </c>
      <c r="I60" s="448"/>
      <c r="J60" s="448"/>
      <c r="K60" s="535"/>
    </row>
    <row r="61" spans="1:11" s="378" customFormat="1" ht="24.75" customHeight="1">
      <c r="A61" s="446"/>
      <c r="B61" s="446"/>
      <c r="C61" s="446"/>
      <c r="D61" s="447"/>
      <c r="E61" s="447"/>
      <c r="F61" s="447"/>
      <c r="G61" s="447"/>
      <c r="H61" s="448" t="s">
        <v>658</v>
      </c>
      <c r="I61" s="448"/>
      <c r="J61" s="448"/>
      <c r="K61" s="535"/>
    </row>
    <row r="62" spans="1:11" s="378" customFormat="1" ht="24.75" customHeight="1">
      <c r="A62" s="446"/>
      <c r="B62" s="446"/>
      <c r="C62" s="446"/>
      <c r="D62" s="447"/>
      <c r="E62" s="447"/>
      <c r="F62" s="447"/>
      <c r="G62" s="447"/>
      <c r="H62" s="448" t="s">
        <v>659</v>
      </c>
      <c r="I62" s="448"/>
      <c r="J62" s="448"/>
      <c r="K62" s="535"/>
    </row>
    <row r="63" spans="1:11" s="378" customFormat="1" ht="24.75" customHeight="1">
      <c r="A63" s="446"/>
      <c r="B63" s="446"/>
      <c r="C63" s="446"/>
      <c r="D63" s="447"/>
      <c r="E63" s="447"/>
      <c r="F63" s="447"/>
      <c r="G63" s="447"/>
      <c r="H63" s="448" t="s">
        <v>660</v>
      </c>
      <c r="I63" s="448"/>
      <c r="J63" s="448"/>
      <c r="K63" s="535"/>
    </row>
    <row r="64" spans="1:11" s="378" customFormat="1" ht="24.75" customHeight="1">
      <c r="A64" s="446"/>
      <c r="B64" s="446"/>
      <c r="C64" s="446"/>
      <c r="D64" s="447"/>
      <c r="E64" s="447"/>
      <c r="F64" s="447"/>
      <c r="G64" s="447"/>
      <c r="H64" s="599" t="s">
        <v>661</v>
      </c>
      <c r="I64" s="448"/>
      <c r="J64" s="448"/>
      <c r="K64" s="535"/>
    </row>
    <row r="65" spans="1:11" s="378" customFormat="1" ht="24.75" customHeight="1">
      <c r="A65" s="446"/>
      <c r="B65" s="446" t="s">
        <v>299</v>
      </c>
      <c r="C65" s="446"/>
      <c r="D65" s="596">
        <v>88730636.03</v>
      </c>
      <c r="E65" s="597"/>
      <c r="F65" s="596">
        <v>85501087.63</v>
      </c>
      <c r="G65" s="598"/>
      <c r="H65" s="448" t="s">
        <v>664</v>
      </c>
      <c r="I65" s="448"/>
      <c r="J65" s="448"/>
      <c r="K65" s="535"/>
    </row>
    <row r="66" spans="1:11" s="378" customFormat="1" ht="24.75" customHeight="1">
      <c r="A66" s="446"/>
      <c r="B66" s="446"/>
      <c r="C66" s="446"/>
      <c r="D66" s="523"/>
      <c r="E66" s="447"/>
      <c r="G66" s="447"/>
      <c r="H66" s="600" t="s">
        <v>665</v>
      </c>
      <c r="I66" s="448"/>
      <c r="J66" s="448"/>
      <c r="K66" s="535"/>
    </row>
    <row r="67" spans="2:11" s="378" customFormat="1" ht="24.75" customHeight="1">
      <c r="B67" s="446" t="s">
        <v>771</v>
      </c>
      <c r="C67" s="446"/>
      <c r="D67" s="630"/>
      <c r="E67" s="630"/>
      <c r="F67" s="630"/>
      <c r="G67" s="446"/>
      <c r="H67" s="446"/>
      <c r="I67" s="603"/>
      <c r="J67" s="603"/>
      <c r="K67" s="535"/>
    </row>
    <row r="68" spans="2:11" s="378" customFormat="1" ht="24.75" customHeight="1">
      <c r="B68" s="446" t="s">
        <v>695</v>
      </c>
      <c r="C68" s="446"/>
      <c r="D68" s="628">
        <v>73000000</v>
      </c>
      <c r="E68" s="630"/>
      <c r="F68" s="628">
        <v>20000000</v>
      </c>
      <c r="G68" s="598"/>
      <c r="H68" s="448" t="s">
        <v>670</v>
      </c>
      <c r="I68" s="603"/>
      <c r="J68" s="603"/>
      <c r="K68" s="535"/>
    </row>
    <row r="69" spans="1:11" s="378" customFormat="1" ht="24.75" customHeight="1">
      <c r="A69" s="446"/>
      <c r="B69" s="446" t="s">
        <v>297</v>
      </c>
      <c r="C69" s="446"/>
      <c r="D69" s="596">
        <v>52518766.16</v>
      </c>
      <c r="E69" s="597"/>
      <c r="F69" s="596">
        <v>54269007.51</v>
      </c>
      <c r="G69" s="598"/>
      <c r="H69" s="448" t="s">
        <v>707</v>
      </c>
      <c r="I69" s="448"/>
      <c r="J69" s="448"/>
      <c r="K69" s="535"/>
    </row>
    <row r="70" spans="2:11" s="378" customFormat="1" ht="24.75" customHeight="1">
      <c r="B70" s="446" t="s">
        <v>589</v>
      </c>
      <c r="C70" s="446"/>
      <c r="D70" s="628">
        <v>51299598.16</v>
      </c>
      <c r="E70" s="630"/>
      <c r="F70" s="628">
        <v>50152246.36</v>
      </c>
      <c r="G70" s="598"/>
      <c r="H70" s="448" t="s">
        <v>669</v>
      </c>
      <c r="I70" s="448"/>
      <c r="J70" s="448"/>
      <c r="K70" s="447"/>
    </row>
    <row r="71" spans="1:11" s="378" customFormat="1" ht="24.75" customHeight="1">
      <c r="A71" s="446"/>
      <c r="B71" s="446" t="s">
        <v>300</v>
      </c>
      <c r="C71" s="446"/>
      <c r="D71" s="447">
        <v>44721572.75</v>
      </c>
      <c r="E71" s="597"/>
      <c r="F71" s="447">
        <v>43343242.35</v>
      </c>
      <c r="G71" s="598"/>
      <c r="H71" s="600" t="s">
        <v>738</v>
      </c>
      <c r="I71" s="448"/>
      <c r="J71" s="448"/>
      <c r="K71" s="535"/>
    </row>
    <row r="72" spans="1:11" s="378" customFormat="1" ht="24.75" customHeight="1">
      <c r="A72" s="446"/>
      <c r="B72" s="446"/>
      <c r="C72" s="446"/>
      <c r="D72" s="598"/>
      <c r="E72" s="598"/>
      <c r="F72" s="598"/>
      <c r="G72" s="446"/>
      <c r="H72" s="600" t="s">
        <v>666</v>
      </c>
      <c r="I72" s="448"/>
      <c r="J72" s="448"/>
      <c r="K72" s="535"/>
    </row>
    <row r="73" spans="2:11" s="378" customFormat="1" ht="24.75" customHeight="1">
      <c r="B73" s="446" t="s">
        <v>770</v>
      </c>
      <c r="C73" s="446"/>
      <c r="D73" s="628">
        <v>38031896.41</v>
      </c>
      <c r="E73" s="630"/>
      <c r="F73" s="628">
        <v>51192000</v>
      </c>
      <c r="G73" s="598"/>
      <c r="H73" s="448" t="s">
        <v>694</v>
      </c>
      <c r="I73" s="448"/>
      <c r="J73" s="448"/>
      <c r="K73" s="447"/>
    </row>
    <row r="74" spans="2:11" s="378" customFormat="1" ht="24.75" customHeight="1">
      <c r="B74" s="446" t="s">
        <v>301</v>
      </c>
      <c r="C74" s="446"/>
      <c r="D74" s="596">
        <v>29616276.2</v>
      </c>
      <c r="E74" s="597"/>
      <c r="F74" s="596">
        <v>32883684.8</v>
      </c>
      <c r="G74" s="598"/>
      <c r="H74" s="599" t="s">
        <v>667</v>
      </c>
      <c r="I74" s="448"/>
      <c r="J74" s="448"/>
      <c r="K74" s="535"/>
    </row>
    <row r="75" spans="2:11" s="378" customFormat="1" ht="24.75" customHeight="1">
      <c r="B75" s="446"/>
      <c r="C75" s="446"/>
      <c r="D75" s="598"/>
      <c r="E75" s="598"/>
      <c r="F75" s="598"/>
      <c r="G75" s="446"/>
      <c r="H75" s="599" t="s">
        <v>739</v>
      </c>
      <c r="I75" s="448"/>
      <c r="J75" s="448"/>
      <c r="K75" s="447"/>
    </row>
    <row r="76" spans="2:11" s="378" customFormat="1" ht="24.75" customHeight="1">
      <c r="B76" s="446"/>
      <c r="C76" s="446"/>
      <c r="D76" s="598"/>
      <c r="E76" s="598"/>
      <c r="F76" s="598"/>
      <c r="G76" s="446"/>
      <c r="H76" s="599" t="s">
        <v>740</v>
      </c>
      <c r="I76" s="448"/>
      <c r="J76" s="448"/>
      <c r="K76" s="447"/>
    </row>
    <row r="77" spans="2:11" s="378" customFormat="1" ht="23.25">
      <c r="B77" s="446"/>
      <c r="C77" s="446"/>
      <c r="D77" s="628"/>
      <c r="E77" s="630"/>
      <c r="F77" s="628"/>
      <c r="G77" s="598"/>
      <c r="H77" s="448"/>
      <c r="I77" s="603"/>
      <c r="J77" s="603"/>
      <c r="K77" s="535"/>
    </row>
    <row r="78" spans="1:10" s="420" customFormat="1" ht="24.75" customHeight="1">
      <c r="A78" s="490" t="s">
        <v>1028</v>
      </c>
      <c r="B78" s="490"/>
      <c r="C78" s="490"/>
      <c r="D78" s="490"/>
      <c r="E78" s="490"/>
      <c r="F78" s="490"/>
      <c r="G78" s="490"/>
      <c r="H78" s="490"/>
      <c r="I78" s="490"/>
      <c r="J78" s="490"/>
    </row>
    <row r="79" spans="1:10" s="420" customFormat="1" ht="24.75" customHeight="1">
      <c r="A79" s="490"/>
      <c r="B79" s="490"/>
      <c r="C79" s="490"/>
      <c r="D79" s="490"/>
      <c r="E79" s="490"/>
      <c r="F79" s="490"/>
      <c r="G79" s="490"/>
      <c r="H79" s="490"/>
      <c r="I79" s="490"/>
      <c r="J79" s="490"/>
    </row>
    <row r="80" spans="1:10" ht="24.75" customHeight="1">
      <c r="A80" s="756">
        <f>A41+1</f>
        <v>29</v>
      </c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23.25">
      <c r="A81" s="40"/>
      <c r="B81" s="40"/>
      <c r="C81" s="40"/>
      <c r="D81" s="40"/>
      <c r="E81" s="40"/>
      <c r="F81" s="40"/>
      <c r="G81" s="40"/>
      <c r="H81" s="40"/>
      <c r="I81" s="40"/>
      <c r="J81" s="40"/>
    </row>
    <row r="82" spans="1:10" ht="24.75" customHeight="1">
      <c r="A82" s="39" t="s">
        <v>1086</v>
      </c>
      <c r="B82" s="173"/>
      <c r="C82" s="173"/>
      <c r="D82" s="173"/>
      <c r="E82" s="173"/>
      <c r="F82" s="173"/>
      <c r="G82" s="173"/>
      <c r="H82" s="174"/>
      <c r="J82" s="147"/>
    </row>
    <row r="83" spans="2:11" s="378" customFormat="1" ht="24.75" customHeight="1">
      <c r="B83" s="446"/>
      <c r="C83" s="446"/>
      <c r="D83" s="628"/>
      <c r="E83" s="630"/>
      <c r="F83" s="480"/>
      <c r="G83" s="598"/>
      <c r="H83" s="147"/>
      <c r="I83" s="603"/>
      <c r="J83" s="147" t="s">
        <v>243</v>
      </c>
      <c r="K83" s="535"/>
    </row>
    <row r="84" spans="4:11" s="378" customFormat="1" ht="24.75" customHeight="1">
      <c r="D84" s="523"/>
      <c r="E84" s="161" t="s">
        <v>601</v>
      </c>
      <c r="F84" s="162"/>
      <c r="G84" s="162"/>
      <c r="K84" s="535"/>
    </row>
    <row r="85" spans="4:11" s="378" customFormat="1" ht="24.75" customHeight="1">
      <c r="D85" s="163"/>
      <c r="E85" s="161" t="s">
        <v>792</v>
      </c>
      <c r="F85" s="163"/>
      <c r="G85" s="161"/>
      <c r="H85" s="175"/>
      <c r="I85" s="176"/>
      <c r="J85" s="175"/>
      <c r="K85" s="535"/>
    </row>
    <row r="86" spans="4:11" s="378" customFormat="1" ht="24.75" customHeight="1">
      <c r="D86" s="629"/>
      <c r="E86" s="164" t="s">
        <v>108</v>
      </c>
      <c r="F86" s="165"/>
      <c r="G86" s="166"/>
      <c r="H86" s="167"/>
      <c r="I86" s="168" t="s">
        <v>655</v>
      </c>
      <c r="J86" s="167"/>
      <c r="K86" s="535"/>
    </row>
    <row r="87" spans="1:11" s="378" customFormat="1" ht="24.75" customHeight="1">
      <c r="A87" s="446"/>
      <c r="B87" s="446"/>
      <c r="C87" s="446"/>
      <c r="D87" s="154" t="s">
        <v>103</v>
      </c>
      <c r="E87" s="153"/>
      <c r="F87" s="154" t="s">
        <v>109</v>
      </c>
      <c r="G87" s="447"/>
      <c r="H87" s="448"/>
      <c r="I87" s="448"/>
      <c r="J87" s="448"/>
      <c r="K87" s="535"/>
    </row>
    <row r="88" spans="1:11" s="378" customFormat="1" ht="24.75" customHeight="1">
      <c r="A88" s="39" t="s">
        <v>1037</v>
      </c>
      <c r="B88" s="446"/>
      <c r="C88" s="446"/>
      <c r="D88" s="447"/>
      <c r="E88" s="447"/>
      <c r="F88" s="447"/>
      <c r="G88" s="447"/>
      <c r="H88" s="448"/>
      <c r="I88" s="448"/>
      <c r="J88" s="448"/>
      <c r="K88" s="535"/>
    </row>
    <row r="89" spans="2:11" s="378" customFormat="1" ht="24.75" customHeight="1">
      <c r="B89" s="446" t="s">
        <v>604</v>
      </c>
      <c r="C89" s="446"/>
      <c r="D89" s="628">
        <v>20720501.61</v>
      </c>
      <c r="E89" s="630"/>
      <c r="F89" s="628">
        <v>19442914.9</v>
      </c>
      <c r="G89" s="598"/>
      <c r="H89" s="448" t="s">
        <v>593</v>
      </c>
      <c r="I89" s="448"/>
      <c r="J89" s="448"/>
      <c r="K89" s="447"/>
    </row>
    <row r="90" spans="2:11" s="378" customFormat="1" ht="24.75" customHeight="1">
      <c r="B90" s="446"/>
      <c r="C90" s="446"/>
      <c r="D90" s="630"/>
      <c r="E90" s="630"/>
      <c r="F90" s="630"/>
      <c r="G90" s="446"/>
      <c r="H90" s="599" t="s">
        <v>668</v>
      </c>
      <c r="I90" s="448"/>
      <c r="J90" s="448"/>
      <c r="K90" s="447"/>
    </row>
    <row r="91" spans="1:11" s="378" customFormat="1" ht="24.75" customHeight="1">
      <c r="A91" s="446"/>
      <c r="B91" s="446" t="s">
        <v>298</v>
      </c>
      <c r="C91" s="446"/>
      <c r="D91" s="596">
        <v>12170850</v>
      </c>
      <c r="E91" s="597"/>
      <c r="F91" s="596">
        <v>12530042.7</v>
      </c>
      <c r="G91" s="598"/>
      <c r="H91" s="600" t="s">
        <v>662</v>
      </c>
      <c r="I91" s="448"/>
      <c r="J91" s="448"/>
      <c r="K91" s="535"/>
    </row>
    <row r="92" spans="1:11" s="378" customFormat="1" ht="24.75" customHeight="1">
      <c r="A92" s="446"/>
      <c r="B92" s="446"/>
      <c r="C92" s="446"/>
      <c r="D92" s="447"/>
      <c r="E92" s="447"/>
      <c r="F92" s="447"/>
      <c r="G92" s="447"/>
      <c r="H92" s="600" t="s">
        <v>663</v>
      </c>
      <c r="I92" s="448"/>
      <c r="J92" s="448"/>
      <c r="K92" s="535"/>
    </row>
    <row r="93" spans="1:11" s="378" customFormat="1" ht="24.75" customHeight="1">
      <c r="A93" s="446"/>
      <c r="B93" s="446" t="s">
        <v>295</v>
      </c>
      <c r="C93" s="446"/>
      <c r="D93" s="596">
        <v>541048.25</v>
      </c>
      <c r="E93" s="597"/>
      <c r="F93" s="596">
        <v>448727.26</v>
      </c>
      <c r="G93" s="447"/>
      <c r="H93" s="448" t="s">
        <v>656</v>
      </c>
      <c r="I93" s="448"/>
      <c r="J93" s="448"/>
      <c r="K93" s="535"/>
    </row>
    <row r="94" spans="4:11" s="420" customFormat="1" ht="23.25">
      <c r="D94" s="632"/>
      <c r="E94" s="391"/>
      <c r="F94" s="632"/>
      <c r="G94" s="560"/>
      <c r="H94" s="633"/>
      <c r="I94" s="634"/>
      <c r="J94" s="421" t="s">
        <v>243</v>
      </c>
      <c r="K94" s="632"/>
    </row>
    <row r="95" spans="2:10" s="420" customFormat="1" ht="24" customHeight="1">
      <c r="B95" s="388"/>
      <c r="C95" s="388"/>
      <c r="D95" s="776" t="s">
        <v>601</v>
      </c>
      <c r="E95" s="776"/>
      <c r="F95" s="776"/>
      <c r="G95" s="776"/>
      <c r="H95" s="776"/>
      <c r="I95" s="776"/>
      <c r="J95" s="776"/>
    </row>
    <row r="96" spans="2:10" s="420" customFormat="1" ht="24" customHeight="1">
      <c r="B96" s="476"/>
      <c r="C96" s="476"/>
      <c r="D96" s="631" t="s">
        <v>769</v>
      </c>
      <c r="E96" s="631"/>
      <c r="F96" s="631"/>
      <c r="G96" s="389"/>
      <c r="H96" s="631" t="s">
        <v>108</v>
      </c>
      <c r="I96" s="631"/>
      <c r="J96" s="631"/>
    </row>
    <row r="97" spans="2:10" s="420" customFormat="1" ht="24" customHeight="1">
      <c r="B97" s="388"/>
      <c r="C97" s="388"/>
      <c r="D97" s="154" t="s">
        <v>103</v>
      </c>
      <c r="E97" s="153"/>
      <c r="F97" s="154" t="s">
        <v>109</v>
      </c>
      <c r="G97" s="389"/>
      <c r="H97" s="154" t="s">
        <v>103</v>
      </c>
      <c r="I97" s="153"/>
      <c r="J97" s="154" t="s">
        <v>109</v>
      </c>
    </row>
    <row r="98" spans="2:10" s="420" customFormat="1" ht="24" customHeight="1">
      <c r="B98" s="388" t="s">
        <v>302</v>
      </c>
      <c r="C98" s="388"/>
      <c r="D98" s="381">
        <v>27305508.44</v>
      </c>
      <c r="E98" s="560"/>
      <c r="F98" s="381">
        <v>12238354.44</v>
      </c>
      <c r="G98" s="477"/>
      <c r="H98" s="381">
        <v>355877635.42</v>
      </c>
      <c r="I98" s="478"/>
      <c r="J98" s="381">
        <v>214417727.28</v>
      </c>
    </row>
    <row r="99" spans="2:10" s="420" customFormat="1" ht="6.75" customHeight="1">
      <c r="B99" s="388"/>
      <c r="C99" s="388"/>
      <c r="D99" s="388"/>
      <c r="E99" s="388"/>
      <c r="F99" s="388"/>
      <c r="G99" s="388"/>
      <c r="H99" s="390"/>
      <c r="I99" s="391"/>
      <c r="J99" s="390"/>
    </row>
    <row r="100" spans="2:10" s="420" customFormat="1" ht="24" customHeight="1">
      <c r="B100" s="388"/>
      <c r="C100" s="388"/>
      <c r="D100" s="776" t="s">
        <v>791</v>
      </c>
      <c r="E100" s="776"/>
      <c r="F100" s="776"/>
      <c r="G100" s="776"/>
      <c r="H100" s="776"/>
      <c r="I100" s="776"/>
      <c r="J100" s="776"/>
    </row>
    <row r="101" spans="2:10" s="420" customFormat="1" ht="24" customHeight="1">
      <c r="B101" s="476"/>
      <c r="C101" s="476"/>
      <c r="D101" s="631" t="s">
        <v>769</v>
      </c>
      <c r="E101" s="631"/>
      <c r="F101" s="631"/>
      <c r="G101" s="389"/>
      <c r="H101" s="631" t="s">
        <v>108</v>
      </c>
      <c r="I101" s="631"/>
      <c r="J101" s="631"/>
    </row>
    <row r="102" spans="2:10" s="420" customFormat="1" ht="24" customHeight="1">
      <c r="B102" s="388"/>
      <c r="C102" s="388"/>
      <c r="D102" s="154" t="s">
        <v>103</v>
      </c>
      <c r="E102" s="153"/>
      <c r="F102" s="154" t="s">
        <v>109</v>
      </c>
      <c r="G102" s="389"/>
      <c r="H102" s="154" t="s">
        <v>103</v>
      </c>
      <c r="I102" s="153"/>
      <c r="J102" s="154" t="s">
        <v>109</v>
      </c>
    </row>
    <row r="103" spans="2:10" s="420" customFormat="1" ht="24" customHeight="1">
      <c r="B103" s="388" t="s">
        <v>302</v>
      </c>
      <c r="C103" s="388"/>
      <c r="D103" s="381">
        <v>132370881.44</v>
      </c>
      <c r="E103" s="560"/>
      <c r="F103" s="381">
        <v>106416851.84</v>
      </c>
      <c r="G103" s="477"/>
      <c r="H103" s="381">
        <v>865193235.72</v>
      </c>
      <c r="I103" s="478"/>
      <c r="J103" s="381">
        <v>724081711.28</v>
      </c>
    </row>
    <row r="104" spans="2:10" s="420" customFormat="1" ht="10.5" customHeight="1">
      <c r="B104" s="388"/>
      <c r="C104" s="388"/>
      <c r="D104" s="381"/>
      <c r="F104" s="381"/>
      <c r="G104" s="477"/>
      <c r="H104" s="381"/>
      <c r="I104" s="478"/>
      <c r="J104" s="381"/>
    </row>
    <row r="105" s="378" customFormat="1" ht="24" customHeight="1">
      <c r="B105" s="378" t="s">
        <v>126</v>
      </c>
    </row>
    <row r="106" s="378" customFormat="1" ht="24" customHeight="1">
      <c r="A106" s="378" t="s">
        <v>136</v>
      </c>
    </row>
    <row r="107" s="378" customFormat="1" ht="24" customHeight="1">
      <c r="A107" s="378" t="s">
        <v>137</v>
      </c>
    </row>
    <row r="108" s="378" customFormat="1" ht="17.25" customHeight="1"/>
    <row r="109" spans="1:10" s="378" customFormat="1" ht="23.25">
      <c r="A109" s="625"/>
      <c r="B109" s="625"/>
      <c r="C109" s="625"/>
      <c r="D109" s="625"/>
      <c r="E109" s="625"/>
      <c r="F109" s="625"/>
      <c r="G109" s="625"/>
      <c r="H109" s="625"/>
      <c r="I109" s="625"/>
      <c r="J109" s="421" t="s">
        <v>243</v>
      </c>
    </row>
    <row r="110" spans="1:10" s="378" customFormat="1" ht="23.25">
      <c r="A110" s="689"/>
      <c r="B110" s="690"/>
      <c r="C110" s="690"/>
      <c r="D110" s="162"/>
      <c r="E110" s="152" t="s">
        <v>601</v>
      </c>
      <c r="F110" s="162"/>
      <c r="G110" s="163"/>
      <c r="H110" s="691"/>
      <c r="I110" s="691"/>
      <c r="J110" s="691"/>
    </row>
    <row r="111" spans="1:10" s="378" customFormat="1" ht="23.25">
      <c r="A111" s="689"/>
      <c r="B111" s="690"/>
      <c r="C111" s="690"/>
      <c r="D111" s="163"/>
      <c r="E111" s="161" t="s">
        <v>792</v>
      </c>
      <c r="F111" s="163"/>
      <c r="G111" s="692"/>
      <c r="H111" s="175"/>
      <c r="I111" s="176"/>
      <c r="J111" s="175"/>
    </row>
    <row r="112" spans="4:10" s="378" customFormat="1" ht="23.25">
      <c r="D112" s="629"/>
      <c r="E112" s="164" t="s">
        <v>769</v>
      </c>
      <c r="F112" s="164"/>
      <c r="G112" s="693"/>
      <c r="H112" s="167"/>
      <c r="I112" s="168" t="s">
        <v>655</v>
      </c>
      <c r="J112" s="167"/>
    </row>
    <row r="113" spans="4:10" s="378" customFormat="1" ht="23.25">
      <c r="D113" s="154" t="s">
        <v>103</v>
      </c>
      <c r="E113" s="153"/>
      <c r="F113" s="154" t="s">
        <v>109</v>
      </c>
      <c r="G113" s="693"/>
      <c r="H113" s="694"/>
      <c r="I113" s="694"/>
      <c r="J113" s="694"/>
    </row>
    <row r="114" spans="1:10" s="378" customFormat="1" ht="23.25">
      <c r="A114" s="39" t="s">
        <v>1038</v>
      </c>
      <c r="D114" s="523"/>
      <c r="H114" s="694"/>
      <c r="I114" s="694"/>
      <c r="J114" s="694"/>
    </row>
    <row r="115" spans="2:10" s="378" customFormat="1" ht="23.25">
      <c r="B115" s="446" t="s">
        <v>1039</v>
      </c>
      <c r="C115" s="446"/>
      <c r="D115" s="596">
        <v>436146453.25</v>
      </c>
      <c r="E115" s="597"/>
      <c r="F115" s="596">
        <v>440148544.56</v>
      </c>
      <c r="G115" s="446"/>
      <c r="H115" s="448" t="s">
        <v>1040</v>
      </c>
      <c r="I115" s="448"/>
      <c r="J115" s="448"/>
    </row>
    <row r="116" spans="2:10" s="378" customFormat="1" ht="23.25">
      <c r="B116" s="446"/>
      <c r="C116" s="446"/>
      <c r="D116" s="598"/>
      <c r="E116" s="598"/>
      <c r="F116" s="598"/>
      <c r="G116" s="446"/>
      <c r="H116" s="448" t="s">
        <v>1041</v>
      </c>
      <c r="I116" s="448"/>
      <c r="J116" s="448"/>
    </row>
    <row r="117" spans="2:10" s="378" customFormat="1" ht="25.5" customHeight="1">
      <c r="B117" s="446" t="s">
        <v>1042</v>
      </c>
      <c r="C117" s="446"/>
      <c r="D117" s="596">
        <v>19901523.7</v>
      </c>
      <c r="E117" s="597"/>
      <c r="F117" s="596">
        <v>11432608.67</v>
      </c>
      <c r="G117" s="446"/>
      <c r="H117" s="448" t="s">
        <v>1043</v>
      </c>
      <c r="I117" s="448"/>
      <c r="J117" s="448"/>
    </row>
    <row r="118" spans="2:10" s="378" customFormat="1" ht="25.5" customHeight="1">
      <c r="B118" s="446"/>
      <c r="C118" s="446"/>
      <c r="D118" s="598"/>
      <c r="E118" s="598"/>
      <c r="F118" s="598"/>
      <c r="G118" s="446"/>
      <c r="H118" s="448" t="s">
        <v>1044</v>
      </c>
      <c r="I118" s="448"/>
      <c r="J118" s="448"/>
    </row>
    <row r="119" spans="2:10" s="378" customFormat="1" ht="23.25">
      <c r="B119" s="446"/>
      <c r="C119" s="446"/>
      <c r="D119" s="598"/>
      <c r="E119" s="598"/>
      <c r="F119" s="598"/>
      <c r="G119" s="446"/>
      <c r="H119" s="448"/>
      <c r="I119" s="448"/>
      <c r="J119" s="448"/>
    </row>
    <row r="120" spans="2:10" s="378" customFormat="1" ht="23.25">
      <c r="B120" s="446"/>
      <c r="C120" s="446"/>
      <c r="D120" s="598"/>
      <c r="E120" s="598"/>
      <c r="F120" s="598"/>
      <c r="G120" s="446"/>
      <c r="H120" s="448"/>
      <c r="I120" s="448"/>
      <c r="J120" s="448"/>
    </row>
    <row r="121" spans="1:10" s="420" customFormat="1" ht="24.75" customHeight="1">
      <c r="A121" s="490" t="s">
        <v>1028</v>
      </c>
      <c r="B121" s="490"/>
      <c r="C121" s="490"/>
      <c r="D121" s="490"/>
      <c r="E121" s="490"/>
      <c r="F121" s="490"/>
      <c r="G121" s="490"/>
      <c r="H121" s="490"/>
      <c r="I121" s="490"/>
      <c r="J121" s="490"/>
    </row>
    <row r="122" spans="1:10" s="420" customFormat="1" ht="24.75" customHeight="1">
      <c r="A122" s="490"/>
      <c r="B122" s="490"/>
      <c r="C122" s="490"/>
      <c r="D122" s="490"/>
      <c r="E122" s="490"/>
      <c r="F122" s="490"/>
      <c r="G122" s="490"/>
      <c r="H122" s="490"/>
      <c r="I122" s="490"/>
      <c r="J122" s="490"/>
    </row>
    <row r="123" spans="1:10" s="378" customFormat="1" ht="25.5" customHeight="1">
      <c r="A123" s="777" t="s">
        <v>1034</v>
      </c>
      <c r="B123" s="777"/>
      <c r="C123" s="777"/>
      <c r="D123" s="777"/>
      <c r="E123" s="777"/>
      <c r="F123" s="777"/>
      <c r="G123" s="777"/>
      <c r="H123" s="777"/>
      <c r="I123" s="777"/>
      <c r="J123" s="777"/>
    </row>
    <row r="124" spans="1:10" s="378" customFormat="1" ht="23.25">
      <c r="A124" s="625"/>
      <c r="B124" s="625"/>
      <c r="C124" s="625"/>
      <c r="D124" s="625"/>
      <c r="E124" s="625"/>
      <c r="F124" s="625"/>
      <c r="G124" s="625"/>
      <c r="H124" s="625"/>
      <c r="I124" s="625"/>
      <c r="J124" s="625"/>
    </row>
    <row r="125" spans="1:8" s="378" customFormat="1" ht="25.5" customHeight="1">
      <c r="A125" s="39" t="s">
        <v>1086</v>
      </c>
      <c r="B125" s="625"/>
      <c r="C125" s="625"/>
      <c r="D125" s="625"/>
      <c r="E125" s="625"/>
      <c r="F125" s="625"/>
      <c r="G125" s="625"/>
      <c r="H125" s="695"/>
    </row>
    <row r="126" spans="1:10" s="378" customFormat="1" ht="25.5" customHeight="1">
      <c r="A126" s="39"/>
      <c r="B126" s="625"/>
      <c r="C126" s="625"/>
      <c r="D126" s="625"/>
      <c r="E126" s="625"/>
      <c r="F126" s="625"/>
      <c r="G126" s="625"/>
      <c r="H126" s="695"/>
      <c r="J126" s="147" t="s">
        <v>243</v>
      </c>
    </row>
    <row r="127" spans="4:6" s="378" customFormat="1" ht="25.5" customHeight="1">
      <c r="D127" s="523"/>
      <c r="E127" s="161" t="s">
        <v>601</v>
      </c>
      <c r="F127" s="162"/>
    </row>
    <row r="128" spans="4:7" s="378" customFormat="1" ht="25.5" customHeight="1">
      <c r="D128" s="163"/>
      <c r="E128" s="161" t="s">
        <v>792</v>
      </c>
      <c r="F128" s="163"/>
      <c r="G128" s="693"/>
    </row>
    <row r="129" spans="4:10" s="378" customFormat="1" ht="25.5" customHeight="1">
      <c r="D129" s="629"/>
      <c r="E129" s="164" t="s">
        <v>769</v>
      </c>
      <c r="F129" s="164"/>
      <c r="G129" s="693"/>
      <c r="H129" s="167"/>
      <c r="I129" s="168" t="s">
        <v>655</v>
      </c>
      <c r="J129" s="167"/>
    </row>
    <row r="130" spans="4:10" s="378" customFormat="1" ht="25.5" customHeight="1">
      <c r="D130" s="154" t="s">
        <v>103</v>
      </c>
      <c r="E130" s="153"/>
      <c r="F130" s="154" t="s">
        <v>109</v>
      </c>
      <c r="G130" s="693"/>
      <c r="H130" s="175"/>
      <c r="I130" s="176"/>
      <c r="J130" s="175"/>
    </row>
    <row r="131" spans="1:10" s="378" customFormat="1" ht="24.75" customHeight="1">
      <c r="A131" s="39" t="s">
        <v>1046</v>
      </c>
      <c r="B131" s="625"/>
      <c r="C131" s="625"/>
      <c r="D131" s="696"/>
      <c r="E131" s="696"/>
      <c r="F131" s="696"/>
      <c r="G131" s="625"/>
      <c r="H131" s="694"/>
      <c r="I131" s="694"/>
      <c r="J131" s="694"/>
    </row>
    <row r="132" spans="2:10" s="378" customFormat="1" ht="25.5" customHeight="1">
      <c r="B132" s="446" t="s">
        <v>1045</v>
      </c>
      <c r="C132" s="446"/>
      <c r="D132" s="596">
        <v>20813047.52</v>
      </c>
      <c r="E132" s="597"/>
      <c r="F132" s="596">
        <v>18086826.75</v>
      </c>
      <c r="G132" s="446"/>
      <c r="H132" s="448" t="s">
        <v>1029</v>
      </c>
      <c r="I132" s="448"/>
      <c r="J132" s="448"/>
    </row>
    <row r="133" spans="2:10" s="378" customFormat="1" ht="25.5" customHeight="1">
      <c r="B133" s="446"/>
      <c r="C133" s="446"/>
      <c r="D133" s="596"/>
      <c r="E133" s="597"/>
      <c r="F133" s="596"/>
      <c r="G133" s="446"/>
      <c r="H133" s="448" t="s">
        <v>1030</v>
      </c>
      <c r="I133" s="448"/>
      <c r="J133" s="448"/>
    </row>
    <row r="134" spans="2:10" s="378" customFormat="1" ht="25.5" customHeight="1">
      <c r="B134" s="446" t="s">
        <v>238</v>
      </c>
      <c r="C134" s="446"/>
      <c r="D134" s="596">
        <v>16344016.44</v>
      </c>
      <c r="E134" s="597"/>
      <c r="F134" s="596">
        <v>17219563.47</v>
      </c>
      <c r="G134" s="446"/>
      <c r="H134" s="448" t="s">
        <v>1029</v>
      </c>
      <c r="I134" s="448"/>
      <c r="J134" s="448"/>
    </row>
    <row r="135" spans="2:10" s="378" customFormat="1" ht="25.5" customHeight="1">
      <c r="B135" s="446"/>
      <c r="C135" s="446"/>
      <c r="D135" s="596"/>
      <c r="E135" s="597"/>
      <c r="F135" s="596"/>
      <c r="G135" s="446"/>
      <c r="H135" s="448" t="s">
        <v>1030</v>
      </c>
      <c r="I135" s="448"/>
      <c r="J135" s="448"/>
    </row>
    <row r="136" spans="2:10" s="378" customFormat="1" ht="25.5" customHeight="1">
      <c r="B136" s="446" t="s">
        <v>239</v>
      </c>
      <c r="C136" s="446"/>
      <c r="D136" s="596">
        <v>7347672.06</v>
      </c>
      <c r="E136" s="597"/>
      <c r="F136" s="596">
        <v>5922850.11</v>
      </c>
      <c r="G136" s="446"/>
      <c r="H136" s="448" t="s">
        <v>1029</v>
      </c>
      <c r="I136" s="448"/>
      <c r="J136" s="448"/>
    </row>
    <row r="137" spans="2:10" s="378" customFormat="1" ht="23.25">
      <c r="B137" s="446"/>
      <c r="C137" s="446"/>
      <c r="D137" s="598"/>
      <c r="E137" s="598"/>
      <c r="F137" s="598"/>
      <c r="G137" s="446"/>
      <c r="H137" s="448" t="s">
        <v>1030</v>
      </c>
      <c r="I137" s="448"/>
      <c r="J137" s="448"/>
    </row>
    <row r="138" spans="2:10" s="378" customFormat="1" ht="23.25">
      <c r="B138" s="446" t="s">
        <v>303</v>
      </c>
      <c r="C138" s="446"/>
      <c r="D138" s="596">
        <v>6642403.63</v>
      </c>
      <c r="E138" s="597"/>
      <c r="F138" s="596">
        <v>6411216.58</v>
      </c>
      <c r="G138" s="446"/>
      <c r="H138" s="448" t="s">
        <v>672</v>
      </c>
      <c r="I138" s="448"/>
      <c r="J138" s="448"/>
    </row>
    <row r="139" spans="2:10" s="378" customFormat="1" ht="23.25">
      <c r="B139" s="446"/>
      <c r="C139" s="446"/>
      <c r="D139" s="598"/>
      <c r="E139" s="598"/>
      <c r="F139" s="598"/>
      <c r="G139" s="446"/>
      <c r="H139" s="448" t="s">
        <v>741</v>
      </c>
      <c r="I139" s="448"/>
      <c r="J139" s="448"/>
    </row>
    <row r="140" spans="2:10" s="378" customFormat="1" ht="23.25">
      <c r="B140" s="446" t="s">
        <v>304</v>
      </c>
      <c r="C140" s="446"/>
      <c r="D140" s="596">
        <v>6028757</v>
      </c>
      <c r="E140" s="597"/>
      <c r="F140" s="596">
        <v>5566839.16</v>
      </c>
      <c r="G140" s="446"/>
      <c r="H140" s="448" t="s">
        <v>673</v>
      </c>
      <c r="I140" s="448"/>
      <c r="J140" s="448"/>
    </row>
    <row r="141" spans="2:10" s="378" customFormat="1" ht="23.25">
      <c r="B141" s="446"/>
      <c r="C141" s="446"/>
      <c r="D141" s="598"/>
      <c r="E141" s="598"/>
      <c r="F141" s="598"/>
      <c r="G141" s="446"/>
      <c r="H141" s="448" t="s">
        <v>674</v>
      </c>
      <c r="I141" s="448"/>
      <c r="J141" s="448"/>
    </row>
    <row r="142" spans="2:10" s="378" customFormat="1" ht="23.25">
      <c r="B142" s="446" t="s">
        <v>772</v>
      </c>
      <c r="C142" s="446"/>
      <c r="D142" s="596">
        <v>2674513.83</v>
      </c>
      <c r="E142" s="597"/>
      <c r="F142" s="596">
        <v>3557474.63</v>
      </c>
      <c r="G142" s="446"/>
      <c r="H142" s="448" t="s">
        <v>671</v>
      </c>
      <c r="I142" s="448"/>
      <c r="J142" s="448"/>
    </row>
    <row r="143" spans="2:10" s="378" customFormat="1" ht="25.5" customHeight="1">
      <c r="B143" s="446" t="s">
        <v>240</v>
      </c>
      <c r="C143" s="446"/>
      <c r="D143" s="596">
        <v>1803102</v>
      </c>
      <c r="E143" s="597"/>
      <c r="F143" s="596">
        <v>2006771</v>
      </c>
      <c r="G143" s="446"/>
      <c r="H143" s="448" t="s">
        <v>1029</v>
      </c>
      <c r="I143" s="448"/>
      <c r="J143" s="448"/>
    </row>
    <row r="144" spans="2:10" s="378" customFormat="1" ht="25.5" customHeight="1">
      <c r="B144" s="446"/>
      <c r="C144" s="446"/>
      <c r="D144" s="596"/>
      <c r="E144" s="597"/>
      <c r="F144" s="596"/>
      <c r="G144" s="446"/>
      <c r="H144" s="448" t="s">
        <v>1030</v>
      </c>
      <c r="I144" s="448"/>
      <c r="J144" s="448"/>
    </row>
    <row r="145" spans="2:10" s="378" customFormat="1" ht="25.5" customHeight="1">
      <c r="B145" s="446" t="s">
        <v>774</v>
      </c>
      <c r="C145" s="446"/>
      <c r="D145" s="348">
        <v>1246389.27</v>
      </c>
      <c r="E145" s="597"/>
      <c r="F145" s="596">
        <v>1402837.18</v>
      </c>
      <c r="G145" s="446"/>
      <c r="H145" s="448" t="s">
        <v>696</v>
      </c>
      <c r="I145" s="448"/>
      <c r="J145" s="448"/>
    </row>
    <row r="146" spans="2:10" s="378" customFormat="1" ht="25.5" customHeight="1">
      <c r="B146" s="446"/>
      <c r="C146" s="446"/>
      <c r="D146" s="604"/>
      <c r="E146" s="598"/>
      <c r="F146" s="604"/>
      <c r="G146" s="446"/>
      <c r="H146" s="448" t="s">
        <v>697</v>
      </c>
      <c r="I146" s="448"/>
      <c r="J146" s="448"/>
    </row>
    <row r="147" spans="2:10" s="378" customFormat="1" ht="25.5" customHeight="1">
      <c r="B147" s="446" t="s">
        <v>579</v>
      </c>
      <c r="C147" s="446"/>
      <c r="D147" s="348">
        <v>26190.52</v>
      </c>
      <c r="E147" s="597"/>
      <c r="F147" s="596">
        <v>31567.43</v>
      </c>
      <c r="G147" s="446"/>
      <c r="H147" s="448" t="s">
        <v>1029</v>
      </c>
      <c r="I147" s="448"/>
      <c r="J147" s="448"/>
    </row>
    <row r="148" spans="2:10" s="378" customFormat="1" ht="28.5" customHeight="1">
      <c r="B148" s="446"/>
      <c r="C148" s="446"/>
      <c r="D148" s="596"/>
      <c r="E148" s="597"/>
      <c r="F148" s="596"/>
      <c r="G148" s="446"/>
      <c r="H148" s="448" t="s">
        <v>1030</v>
      </c>
      <c r="I148" s="448"/>
      <c r="J148" s="448"/>
    </row>
    <row r="149" spans="2:10" s="378" customFormat="1" ht="15.75" customHeight="1">
      <c r="B149" s="446"/>
      <c r="C149" s="446"/>
      <c r="D149" s="604"/>
      <c r="E149" s="598"/>
      <c r="F149" s="604"/>
      <c r="G149" s="446"/>
      <c r="H149" s="448"/>
      <c r="I149" s="448"/>
      <c r="J149" s="448"/>
    </row>
    <row r="150" spans="1:10" s="378" customFormat="1" ht="23.25">
      <c r="A150" s="625"/>
      <c r="B150" s="625"/>
      <c r="C150" s="625"/>
      <c r="D150" s="625"/>
      <c r="E150" s="625"/>
      <c r="F150" s="625"/>
      <c r="G150" s="625"/>
      <c r="H150" s="625"/>
      <c r="I150" s="625"/>
      <c r="J150" s="421" t="s">
        <v>243</v>
      </c>
    </row>
    <row r="151" spans="1:10" s="378" customFormat="1" ht="23.25">
      <c r="A151" s="689"/>
      <c r="B151" s="690"/>
      <c r="C151" s="690"/>
      <c r="D151" s="162"/>
      <c r="E151" s="152" t="s">
        <v>601</v>
      </c>
      <c r="F151" s="162"/>
      <c r="G151" s="163"/>
      <c r="H151" s="691"/>
      <c r="I151" s="691"/>
      <c r="J151" s="691"/>
    </row>
    <row r="152" spans="1:10" s="378" customFormat="1" ht="23.25">
      <c r="A152" s="689"/>
      <c r="B152" s="690"/>
      <c r="C152" s="690"/>
      <c r="D152" s="163"/>
      <c r="E152" s="161" t="s">
        <v>792</v>
      </c>
      <c r="F152" s="163"/>
      <c r="G152" s="692"/>
      <c r="H152" s="175"/>
      <c r="I152" s="176"/>
      <c r="J152" s="175"/>
    </row>
    <row r="153" spans="4:10" s="378" customFormat="1" ht="23.25">
      <c r="D153" s="629"/>
      <c r="E153" s="164" t="s">
        <v>108</v>
      </c>
      <c r="F153" s="164"/>
      <c r="G153" s="693"/>
      <c r="H153" s="167"/>
      <c r="I153" s="168" t="s">
        <v>655</v>
      </c>
      <c r="J153" s="167"/>
    </row>
    <row r="154" spans="4:10" s="378" customFormat="1" ht="23.25">
      <c r="D154" s="154" t="s">
        <v>103</v>
      </c>
      <c r="E154" s="153"/>
      <c r="F154" s="154" t="s">
        <v>109</v>
      </c>
      <c r="G154" s="693"/>
      <c r="H154" s="694"/>
      <c r="I154" s="694"/>
      <c r="J154" s="694"/>
    </row>
    <row r="155" spans="1:10" s="378" customFormat="1" ht="23.25">
      <c r="A155" s="39" t="s">
        <v>1038</v>
      </c>
      <c r="D155" s="523"/>
      <c r="H155" s="694"/>
      <c r="I155" s="694"/>
      <c r="J155" s="694"/>
    </row>
    <row r="156" spans="2:10" s="378" customFormat="1" ht="23.25">
      <c r="B156" s="446" t="s">
        <v>1039</v>
      </c>
      <c r="C156" s="446"/>
      <c r="D156" s="596">
        <v>1281363886.01</v>
      </c>
      <c r="E156" s="597"/>
      <c r="F156" s="596">
        <v>1300145449.04</v>
      </c>
      <c r="G156" s="446"/>
      <c r="H156" s="448" t="s">
        <v>1040</v>
      </c>
      <c r="I156" s="448"/>
      <c r="J156" s="448"/>
    </row>
    <row r="157" spans="2:10" s="378" customFormat="1" ht="23.25">
      <c r="B157" s="446"/>
      <c r="C157" s="446"/>
      <c r="D157" s="598"/>
      <c r="E157" s="598"/>
      <c r="F157" s="598"/>
      <c r="G157" s="446"/>
      <c r="H157" s="448" t="s">
        <v>1041</v>
      </c>
      <c r="I157" s="448"/>
      <c r="J157" s="448"/>
    </row>
    <row r="158" spans="2:10" s="378" customFormat="1" ht="25.5" customHeight="1">
      <c r="B158" s="446" t="s">
        <v>1042</v>
      </c>
      <c r="C158" s="446"/>
      <c r="D158" s="596">
        <v>69696015.81</v>
      </c>
      <c r="E158" s="597"/>
      <c r="F158" s="596">
        <v>35867826.8</v>
      </c>
      <c r="G158" s="446"/>
      <c r="H158" s="448" t="s">
        <v>1043</v>
      </c>
      <c r="I158" s="448"/>
      <c r="J158" s="448"/>
    </row>
    <row r="159" spans="2:10" s="378" customFormat="1" ht="25.5" customHeight="1">
      <c r="B159" s="446"/>
      <c r="C159" s="446"/>
      <c r="D159" s="598"/>
      <c r="E159" s="598"/>
      <c r="F159" s="598"/>
      <c r="G159" s="446"/>
      <c r="H159" s="448" t="s">
        <v>1044</v>
      </c>
      <c r="I159" s="448"/>
      <c r="J159" s="448"/>
    </row>
    <row r="160" spans="2:10" s="378" customFormat="1" ht="25.5" customHeight="1">
      <c r="B160" s="446"/>
      <c r="C160" s="446"/>
      <c r="D160" s="598"/>
      <c r="E160" s="598"/>
      <c r="F160" s="598"/>
      <c r="G160" s="446"/>
      <c r="H160" s="448"/>
      <c r="I160" s="448"/>
      <c r="J160" s="448"/>
    </row>
    <row r="161" spans="1:8" s="378" customFormat="1" ht="25.5" customHeight="1">
      <c r="A161" s="39"/>
      <c r="B161" s="625"/>
      <c r="C161" s="625"/>
      <c r="D161" s="625"/>
      <c r="E161" s="625"/>
      <c r="F161" s="625"/>
      <c r="G161" s="625"/>
      <c r="H161" s="695"/>
    </row>
    <row r="162" spans="1:10" s="420" customFormat="1" ht="24.75" customHeight="1">
      <c r="A162" s="490" t="s">
        <v>1028</v>
      </c>
      <c r="B162" s="490"/>
      <c r="C162" s="490"/>
      <c r="D162" s="490"/>
      <c r="E162" s="490"/>
      <c r="F162" s="490"/>
      <c r="G162" s="490"/>
      <c r="H162" s="490"/>
      <c r="I162" s="490"/>
      <c r="J162" s="490"/>
    </row>
    <row r="163" spans="2:10" s="378" customFormat="1" ht="23.25">
      <c r="B163" s="446"/>
      <c r="C163" s="446"/>
      <c r="D163" s="598"/>
      <c r="E163" s="598"/>
      <c r="F163" s="598"/>
      <c r="G163" s="446"/>
      <c r="H163" s="448"/>
      <c r="I163" s="448"/>
      <c r="J163" s="448"/>
    </row>
    <row r="164" spans="1:10" s="378" customFormat="1" ht="25.5" customHeight="1">
      <c r="A164" s="777" t="s">
        <v>1047</v>
      </c>
      <c r="B164" s="777"/>
      <c r="C164" s="777"/>
      <c r="D164" s="777"/>
      <c r="E164" s="777"/>
      <c r="F164" s="777"/>
      <c r="G164" s="777"/>
      <c r="H164" s="777"/>
      <c r="I164" s="777"/>
      <c r="J164" s="777"/>
    </row>
    <row r="165" spans="1:10" s="378" customFormat="1" ht="23.25">
      <c r="A165" s="625"/>
      <c r="B165" s="625"/>
      <c r="C165" s="625"/>
      <c r="D165" s="625"/>
      <c r="E165" s="625"/>
      <c r="F165" s="625"/>
      <c r="G165" s="625"/>
      <c r="H165" s="625"/>
      <c r="I165" s="625"/>
      <c r="J165" s="625"/>
    </row>
    <row r="166" spans="1:8" s="378" customFormat="1" ht="25.5" customHeight="1">
      <c r="A166" s="39" t="s">
        <v>1086</v>
      </c>
      <c r="B166" s="625"/>
      <c r="C166" s="625"/>
      <c r="D166" s="625"/>
      <c r="E166" s="625"/>
      <c r="F166" s="625"/>
      <c r="G166" s="625"/>
      <c r="H166" s="695"/>
    </row>
    <row r="167" spans="1:10" s="378" customFormat="1" ht="25.5" customHeight="1">
      <c r="A167" s="39"/>
      <c r="B167" s="625"/>
      <c r="C167" s="625"/>
      <c r="D167" s="625"/>
      <c r="E167" s="625"/>
      <c r="F167" s="625"/>
      <c r="G167" s="625"/>
      <c r="H167" s="695"/>
      <c r="J167" s="147" t="s">
        <v>243</v>
      </c>
    </row>
    <row r="168" spans="4:6" s="378" customFormat="1" ht="25.5" customHeight="1">
      <c r="D168" s="523"/>
      <c r="E168" s="161" t="s">
        <v>601</v>
      </c>
      <c r="F168" s="162"/>
    </row>
    <row r="169" spans="4:7" s="378" customFormat="1" ht="25.5" customHeight="1">
      <c r="D169" s="163"/>
      <c r="E169" s="161" t="s">
        <v>792</v>
      </c>
      <c r="F169" s="163"/>
      <c r="G169" s="693"/>
    </row>
    <row r="170" spans="4:10" s="378" customFormat="1" ht="25.5" customHeight="1">
      <c r="D170" s="629"/>
      <c r="E170" s="164" t="s">
        <v>108</v>
      </c>
      <c r="F170" s="164"/>
      <c r="G170" s="693"/>
      <c r="H170" s="167"/>
      <c r="I170" s="168" t="s">
        <v>655</v>
      </c>
      <c r="J170" s="167"/>
    </row>
    <row r="171" spans="4:10" s="378" customFormat="1" ht="25.5" customHeight="1">
      <c r="D171" s="154" t="s">
        <v>103</v>
      </c>
      <c r="E171" s="153"/>
      <c r="F171" s="154" t="s">
        <v>109</v>
      </c>
      <c r="G171" s="693"/>
      <c r="H171" s="175"/>
      <c r="I171" s="176"/>
      <c r="J171" s="175"/>
    </row>
    <row r="172" spans="1:10" s="378" customFormat="1" ht="24.75" customHeight="1">
      <c r="A172" s="39" t="s">
        <v>1046</v>
      </c>
      <c r="B172" s="625"/>
      <c r="C172" s="625"/>
      <c r="D172" s="696"/>
      <c r="E172" s="696"/>
      <c r="F172" s="696"/>
      <c r="G172" s="625"/>
      <c r="H172" s="694"/>
      <c r="I172" s="694"/>
      <c r="J172" s="694"/>
    </row>
    <row r="173" spans="2:10" s="378" customFormat="1" ht="25.5" customHeight="1">
      <c r="B173" s="446" t="s">
        <v>1045</v>
      </c>
      <c r="C173" s="446"/>
      <c r="D173" s="596">
        <v>54074888.73</v>
      </c>
      <c r="E173" s="597"/>
      <c r="F173" s="596">
        <v>52102688.69</v>
      </c>
      <c r="G173" s="446"/>
      <c r="H173" s="448" t="s">
        <v>1029</v>
      </c>
      <c r="I173" s="448"/>
      <c r="J173" s="448"/>
    </row>
    <row r="174" spans="2:10" s="378" customFormat="1" ht="25.5" customHeight="1">
      <c r="B174" s="446"/>
      <c r="C174" s="446"/>
      <c r="D174" s="596"/>
      <c r="E174" s="597"/>
      <c r="F174" s="596"/>
      <c r="G174" s="446"/>
      <c r="H174" s="448" t="s">
        <v>1030</v>
      </c>
      <c r="I174" s="448"/>
      <c r="J174" s="448"/>
    </row>
    <row r="175" spans="2:10" s="378" customFormat="1" ht="25.5" customHeight="1">
      <c r="B175" s="446" t="s">
        <v>238</v>
      </c>
      <c r="C175" s="446"/>
      <c r="D175" s="596">
        <v>46954295.78</v>
      </c>
      <c r="E175" s="597"/>
      <c r="F175" s="596">
        <v>50172207.25</v>
      </c>
      <c r="G175" s="446"/>
      <c r="H175" s="448" t="s">
        <v>1029</v>
      </c>
      <c r="I175" s="448"/>
      <c r="J175" s="448"/>
    </row>
    <row r="176" spans="2:10" s="378" customFormat="1" ht="25.5" customHeight="1">
      <c r="B176" s="446"/>
      <c r="C176" s="446"/>
      <c r="D176" s="596"/>
      <c r="E176" s="597"/>
      <c r="F176" s="596"/>
      <c r="G176" s="446"/>
      <c r="H176" s="448" t="s">
        <v>1030</v>
      </c>
      <c r="I176" s="448"/>
      <c r="J176" s="448"/>
    </row>
    <row r="177" spans="2:10" s="378" customFormat="1" ht="25.5" customHeight="1">
      <c r="B177" s="446" t="s">
        <v>239</v>
      </c>
      <c r="C177" s="446"/>
      <c r="D177" s="596">
        <v>20754302.55</v>
      </c>
      <c r="E177" s="597"/>
      <c r="F177" s="596">
        <v>18998925.2</v>
      </c>
      <c r="G177" s="446"/>
      <c r="H177" s="448" t="s">
        <v>1029</v>
      </c>
      <c r="I177" s="448"/>
      <c r="J177" s="448"/>
    </row>
    <row r="178" spans="2:10" s="378" customFormat="1" ht="23.25">
      <c r="B178" s="446"/>
      <c r="C178" s="446"/>
      <c r="D178" s="598"/>
      <c r="E178" s="598"/>
      <c r="F178" s="598"/>
      <c r="G178" s="446"/>
      <c r="H178" s="448" t="s">
        <v>1030</v>
      </c>
      <c r="I178" s="448"/>
      <c r="J178" s="448"/>
    </row>
    <row r="179" spans="2:10" s="378" customFormat="1" ht="23.25">
      <c r="B179" s="446" t="s">
        <v>303</v>
      </c>
      <c r="C179" s="446"/>
      <c r="D179" s="596">
        <v>20291236.39</v>
      </c>
      <c r="E179" s="597"/>
      <c r="F179" s="596">
        <v>19416753.88</v>
      </c>
      <c r="G179" s="446"/>
      <c r="H179" s="448" t="s">
        <v>672</v>
      </c>
      <c r="I179" s="448"/>
      <c r="J179" s="448"/>
    </row>
    <row r="180" spans="2:10" s="378" customFormat="1" ht="23.25">
      <c r="B180" s="446"/>
      <c r="C180" s="446"/>
      <c r="D180" s="598"/>
      <c r="E180" s="598"/>
      <c r="F180" s="598"/>
      <c r="G180" s="446"/>
      <c r="H180" s="448" t="s">
        <v>741</v>
      </c>
      <c r="I180" s="448"/>
      <c r="J180" s="448"/>
    </row>
    <row r="181" spans="2:10" s="378" customFormat="1" ht="23.25">
      <c r="B181" s="446" t="s">
        <v>304</v>
      </c>
      <c r="C181" s="446"/>
      <c r="D181" s="596">
        <v>17224976.4</v>
      </c>
      <c r="E181" s="597"/>
      <c r="F181" s="596">
        <v>16104666.16</v>
      </c>
      <c r="G181" s="446"/>
      <c r="H181" s="448" t="s">
        <v>673</v>
      </c>
      <c r="I181" s="448"/>
      <c r="J181" s="448"/>
    </row>
    <row r="182" spans="2:10" s="378" customFormat="1" ht="23.25">
      <c r="B182" s="446"/>
      <c r="C182" s="446"/>
      <c r="D182" s="598"/>
      <c r="E182" s="598"/>
      <c r="F182" s="598"/>
      <c r="G182" s="446"/>
      <c r="H182" s="448" t="s">
        <v>674</v>
      </c>
      <c r="I182" s="448"/>
      <c r="J182" s="448"/>
    </row>
    <row r="183" spans="2:10" s="378" customFormat="1" ht="23.25">
      <c r="B183" s="446" t="s">
        <v>772</v>
      </c>
      <c r="C183" s="446"/>
      <c r="D183" s="596">
        <v>7977811.28</v>
      </c>
      <c r="E183" s="597"/>
      <c r="F183" s="596">
        <v>11330105.54</v>
      </c>
      <c r="G183" s="446"/>
      <c r="H183" s="448" t="s">
        <v>671</v>
      </c>
      <c r="I183" s="448"/>
      <c r="J183" s="448"/>
    </row>
    <row r="184" spans="2:10" s="378" customFormat="1" ht="25.5" customHeight="1">
      <c r="B184" s="446" t="s">
        <v>240</v>
      </c>
      <c r="C184" s="446"/>
      <c r="D184" s="596">
        <v>5326234</v>
      </c>
      <c r="E184" s="597"/>
      <c r="F184" s="596">
        <v>5300470</v>
      </c>
      <c r="G184" s="446"/>
      <c r="H184" s="448" t="s">
        <v>1029</v>
      </c>
      <c r="I184" s="448"/>
      <c r="J184" s="448"/>
    </row>
    <row r="185" spans="2:10" s="378" customFormat="1" ht="25.5" customHeight="1">
      <c r="B185" s="446"/>
      <c r="C185" s="446"/>
      <c r="D185" s="596"/>
      <c r="E185" s="597"/>
      <c r="F185" s="596"/>
      <c r="G185" s="446"/>
      <c r="H185" s="448" t="s">
        <v>1030</v>
      </c>
      <c r="I185" s="448"/>
      <c r="J185" s="448"/>
    </row>
    <row r="186" spans="2:10" s="378" customFormat="1" ht="25.5" customHeight="1">
      <c r="B186" s="446" t="s">
        <v>774</v>
      </c>
      <c r="C186" s="446"/>
      <c r="D186" s="596">
        <v>1395176.27</v>
      </c>
      <c r="E186" s="597"/>
      <c r="F186" s="596">
        <v>1984244.74</v>
      </c>
      <c r="G186" s="446"/>
      <c r="H186" s="448" t="s">
        <v>696</v>
      </c>
      <c r="I186" s="448"/>
      <c r="J186" s="448"/>
    </row>
    <row r="187" spans="2:10" s="378" customFormat="1" ht="25.5" customHeight="1">
      <c r="B187" s="446"/>
      <c r="C187" s="446"/>
      <c r="D187" s="604"/>
      <c r="E187" s="598"/>
      <c r="F187" s="604"/>
      <c r="G187" s="446"/>
      <c r="H187" s="448" t="s">
        <v>697</v>
      </c>
      <c r="I187" s="448"/>
      <c r="J187" s="448"/>
    </row>
    <row r="188" spans="2:10" s="378" customFormat="1" ht="25.5" customHeight="1">
      <c r="B188" s="446" t="s">
        <v>579</v>
      </c>
      <c r="C188" s="446"/>
      <c r="D188" s="596">
        <v>1038484.65</v>
      </c>
      <c r="E188" s="597"/>
      <c r="F188" s="596">
        <v>406129.71</v>
      </c>
      <c r="G188" s="446"/>
      <c r="H188" s="448" t="s">
        <v>1029</v>
      </c>
      <c r="I188" s="448"/>
      <c r="J188" s="448"/>
    </row>
    <row r="189" spans="2:10" s="378" customFormat="1" ht="28.5" customHeight="1">
      <c r="B189" s="446"/>
      <c r="C189" s="446"/>
      <c r="D189" s="596"/>
      <c r="E189" s="597"/>
      <c r="F189" s="596"/>
      <c r="G189" s="446"/>
      <c r="H189" s="448" t="s">
        <v>1030</v>
      </c>
      <c r="I189" s="448"/>
      <c r="J189" s="448"/>
    </row>
    <row r="190" spans="2:10" s="378" customFormat="1" ht="25.5" customHeight="1">
      <c r="B190" s="446"/>
      <c r="C190" s="446"/>
      <c r="D190" s="596"/>
      <c r="E190" s="597"/>
      <c r="F190" s="596"/>
      <c r="G190" s="446"/>
      <c r="H190" s="448"/>
      <c r="I190" s="448"/>
      <c r="J190" s="448"/>
    </row>
    <row r="191" s="378" customFormat="1" ht="24" customHeight="1">
      <c r="B191" s="378" t="s">
        <v>138</v>
      </c>
    </row>
    <row r="192" s="378" customFormat="1" ht="24" customHeight="1">
      <c r="A192" s="378" t="s">
        <v>139</v>
      </c>
    </row>
    <row r="193" s="378" customFormat="1" ht="24" customHeight="1">
      <c r="A193" s="378" t="s">
        <v>814</v>
      </c>
    </row>
    <row r="194" s="378" customFormat="1" ht="17.25" customHeight="1">
      <c r="J194" s="479"/>
    </row>
    <row r="195" s="378" customFormat="1" ht="23.25">
      <c r="J195" s="479"/>
    </row>
    <row r="196" s="378" customFormat="1" ht="23.25">
      <c r="J196" s="479"/>
    </row>
    <row r="197" s="378" customFormat="1" ht="23.25">
      <c r="J197" s="479"/>
    </row>
    <row r="198" s="378" customFormat="1" ht="23.25">
      <c r="J198" s="479"/>
    </row>
    <row r="199" s="378" customFormat="1" ht="23.25">
      <c r="J199" s="479"/>
    </row>
    <row r="200" s="378" customFormat="1" ht="23.25">
      <c r="J200" s="479"/>
    </row>
    <row r="201" s="378" customFormat="1" ht="23.25">
      <c r="J201" s="479"/>
    </row>
    <row r="202" s="378" customFormat="1" ht="23.25">
      <c r="J202" s="479"/>
    </row>
    <row r="203" spans="1:10" s="420" customFormat="1" ht="24.75" customHeight="1">
      <c r="A203" s="490" t="s">
        <v>1028</v>
      </c>
      <c r="B203" s="490"/>
      <c r="C203" s="490"/>
      <c r="D203" s="490"/>
      <c r="E203" s="490"/>
      <c r="F203" s="490"/>
      <c r="G203" s="490"/>
      <c r="H203" s="490"/>
      <c r="I203" s="490"/>
      <c r="J203" s="490"/>
    </row>
    <row r="204" spans="1:10" s="420" customFormat="1" ht="24.75" customHeight="1">
      <c r="A204" s="490"/>
      <c r="B204" s="490"/>
      <c r="C204" s="490"/>
      <c r="D204" s="490"/>
      <c r="E204" s="490"/>
      <c r="F204" s="490"/>
      <c r="G204" s="490"/>
      <c r="H204" s="490"/>
      <c r="I204" s="490"/>
      <c r="J204" s="490"/>
    </row>
    <row r="205" spans="1:10" s="378" customFormat="1" ht="25.5" customHeight="1">
      <c r="A205" s="777" t="s">
        <v>1019</v>
      </c>
      <c r="B205" s="777"/>
      <c r="C205" s="777"/>
      <c r="D205" s="777"/>
      <c r="E205" s="777"/>
      <c r="F205" s="777"/>
      <c r="G205" s="777"/>
      <c r="H205" s="777"/>
      <c r="I205" s="777"/>
      <c r="J205" s="777"/>
    </row>
    <row r="206" spans="1:10" s="378" customFormat="1" ht="23.25">
      <c r="A206" s="625"/>
      <c r="B206" s="625"/>
      <c r="C206" s="625"/>
      <c r="D206" s="625"/>
      <c r="E206" s="625"/>
      <c r="F206" s="625"/>
      <c r="G206" s="625"/>
      <c r="H206" s="625"/>
      <c r="I206" s="625"/>
      <c r="J206" s="625"/>
    </row>
    <row r="207" spans="1:8" s="378" customFormat="1" ht="25.5" customHeight="1">
      <c r="A207" s="39" t="s">
        <v>1086</v>
      </c>
      <c r="B207" s="625"/>
      <c r="C207" s="625"/>
      <c r="D207" s="625"/>
      <c r="E207" s="625"/>
      <c r="F207" s="625"/>
      <c r="G207" s="625"/>
      <c r="H207" s="695"/>
    </row>
    <row r="208" spans="1:11" s="378" customFormat="1" ht="28.5" customHeight="1">
      <c r="A208" s="378" t="s">
        <v>678</v>
      </c>
      <c r="B208" s="378" t="s">
        <v>153</v>
      </c>
      <c r="K208" s="660"/>
    </row>
    <row r="209" spans="1:11" s="378" customFormat="1" ht="28.5" customHeight="1">
      <c r="A209" s="378" t="s">
        <v>1035</v>
      </c>
      <c r="K209" s="660"/>
    </row>
    <row r="210" spans="10:11" s="378" customFormat="1" ht="28.5" customHeight="1">
      <c r="J210" s="147" t="s">
        <v>243</v>
      </c>
      <c r="K210" s="660"/>
    </row>
    <row r="211" spans="4:11" s="420" customFormat="1" ht="28.5" customHeight="1">
      <c r="D211" s="636"/>
      <c r="E211" s="636"/>
      <c r="F211" s="636"/>
      <c r="G211" s="637" t="s">
        <v>1033</v>
      </c>
      <c r="H211" s="638"/>
      <c r="I211" s="639"/>
      <c r="J211" s="638"/>
      <c r="K211" s="632"/>
    </row>
    <row r="212" spans="2:11" s="420" customFormat="1" ht="28.5" customHeight="1">
      <c r="B212" s="661"/>
      <c r="C212" s="661"/>
      <c r="D212" s="662"/>
      <c r="E212" s="663" t="s">
        <v>769</v>
      </c>
      <c r="F212" s="659"/>
      <c r="G212" s="389"/>
      <c r="H212" s="662"/>
      <c r="I212" s="663" t="s">
        <v>108</v>
      </c>
      <c r="J212" s="659"/>
      <c r="K212" s="664"/>
    </row>
    <row r="213" spans="4:11" s="420" customFormat="1" ht="28.5" customHeight="1">
      <c r="D213" s="665" t="s">
        <v>103</v>
      </c>
      <c r="E213" s="666"/>
      <c r="F213" s="665" t="s">
        <v>109</v>
      </c>
      <c r="G213" s="389"/>
      <c r="H213" s="665" t="s">
        <v>103</v>
      </c>
      <c r="I213" s="666"/>
      <c r="J213" s="665" t="s">
        <v>109</v>
      </c>
      <c r="K213" s="667"/>
    </row>
    <row r="214" s="420" customFormat="1" ht="28.5" customHeight="1">
      <c r="K214" s="560"/>
    </row>
    <row r="215" spans="1:10" s="420" customFormat="1" ht="28.5" customHeight="1">
      <c r="A215" s="556"/>
      <c r="B215" s="668" t="s">
        <v>1036</v>
      </c>
      <c r="C215" s="668"/>
      <c r="D215" s="479">
        <v>0</v>
      </c>
      <c r="F215" s="479">
        <v>0</v>
      </c>
      <c r="G215" s="669"/>
      <c r="H215" s="479">
        <v>0</v>
      </c>
      <c r="I215" s="670"/>
      <c r="J215" s="479">
        <v>8005600</v>
      </c>
    </row>
    <row r="216" spans="2:10" s="378" customFormat="1" ht="23.25">
      <c r="B216" s="378" t="s">
        <v>154</v>
      </c>
      <c r="D216" s="479">
        <v>1400000</v>
      </c>
      <c r="F216" s="479">
        <v>0</v>
      </c>
      <c r="H216" s="479">
        <v>1400000</v>
      </c>
      <c r="J216" s="479">
        <v>0</v>
      </c>
    </row>
    <row r="217" s="378" customFormat="1" ht="23.25"/>
    <row r="218" spans="1:10" s="5" customFormat="1" ht="25.5" customHeight="1">
      <c r="A218" s="39"/>
      <c r="B218" s="42" t="s">
        <v>127</v>
      </c>
      <c r="C218" s="426"/>
      <c r="D218" s="426"/>
      <c r="E218" s="426"/>
      <c r="F218" s="426"/>
      <c r="G218" s="426"/>
      <c r="H218" s="426"/>
      <c r="I218" s="426"/>
      <c r="J218" s="426"/>
    </row>
    <row r="219" spans="1:11" s="5" customFormat="1" ht="25.5" customHeight="1">
      <c r="A219" s="39"/>
      <c r="B219" s="42"/>
      <c r="C219" s="426"/>
      <c r="D219" s="375"/>
      <c r="E219" s="375"/>
      <c r="F219" s="375"/>
      <c r="G219" s="375"/>
      <c r="H219" s="375"/>
      <c r="I219" s="375"/>
      <c r="J219" s="494" t="s">
        <v>243</v>
      </c>
      <c r="K219" s="481"/>
    </row>
    <row r="220" spans="1:11" s="5" customFormat="1" ht="25.5" customHeight="1">
      <c r="A220" s="39"/>
      <c r="B220" s="42"/>
      <c r="C220" s="426"/>
      <c r="D220" s="636"/>
      <c r="E220" s="636"/>
      <c r="F220" s="636"/>
      <c r="G220" s="637" t="s">
        <v>1033</v>
      </c>
      <c r="H220" s="638"/>
      <c r="I220" s="639"/>
      <c r="J220" s="638"/>
      <c r="K220" s="481"/>
    </row>
    <row r="221" spans="1:11" s="5" customFormat="1" ht="25.5" customHeight="1">
      <c r="A221" s="39"/>
      <c r="B221" s="42"/>
      <c r="C221" s="426"/>
      <c r="D221" s="640"/>
      <c r="E221" s="641" t="s">
        <v>769</v>
      </c>
      <c r="F221" s="640"/>
      <c r="G221" s="586"/>
      <c r="H221" s="642"/>
      <c r="I221" s="643" t="s">
        <v>108</v>
      </c>
      <c r="J221" s="642"/>
      <c r="K221" s="481"/>
    </row>
    <row r="222" spans="1:11" s="5" customFormat="1" ht="25.5" customHeight="1">
      <c r="A222" s="39"/>
      <c r="B222" s="42"/>
      <c r="C222" s="426"/>
      <c r="D222" s="644" t="s">
        <v>103</v>
      </c>
      <c r="E222" s="645"/>
      <c r="F222" s="644" t="s">
        <v>109</v>
      </c>
      <c r="G222" s="586"/>
      <c r="H222" s="644" t="s">
        <v>103</v>
      </c>
      <c r="I222" s="645"/>
      <c r="J222" s="644" t="s">
        <v>109</v>
      </c>
      <c r="K222" s="481"/>
    </row>
    <row r="223" spans="1:11" s="5" customFormat="1" ht="25.5" customHeight="1">
      <c r="A223" s="39"/>
      <c r="B223" s="42" t="s">
        <v>416</v>
      </c>
      <c r="C223" s="426"/>
      <c r="D223" s="671">
        <v>12030408</v>
      </c>
      <c r="E223" s="380"/>
      <c r="F223" s="671">
        <v>13730144.75</v>
      </c>
      <c r="G223" s="380"/>
      <c r="H223" s="671">
        <v>42821130.44</v>
      </c>
      <c r="I223" s="380"/>
      <c r="J223" s="671">
        <v>49010345.25</v>
      </c>
      <c r="K223" s="481"/>
    </row>
    <row r="224" spans="1:10" s="5" customFormat="1" ht="25.5" customHeight="1">
      <c r="A224" s="39"/>
      <c r="B224" s="42" t="s">
        <v>417</v>
      </c>
      <c r="C224" s="426"/>
      <c r="D224" s="671">
        <v>58652</v>
      </c>
      <c r="E224" s="380"/>
      <c r="F224" s="671">
        <v>117724.25</v>
      </c>
      <c r="G224" s="380"/>
      <c r="H224" s="671">
        <v>171134</v>
      </c>
      <c r="I224" s="380"/>
      <c r="J224" s="671">
        <v>353172.75</v>
      </c>
    </row>
    <row r="225" spans="1:10" s="5" customFormat="1" ht="25.5" customHeight="1" thickBot="1">
      <c r="A225" s="39"/>
      <c r="B225" s="42" t="s">
        <v>413</v>
      </c>
      <c r="C225" s="426"/>
      <c r="D225" s="672">
        <f>SUM(D223:D224)</f>
        <v>12089060</v>
      </c>
      <c r="E225" s="380"/>
      <c r="F225" s="672">
        <f>SUM(F223:F224)</f>
        <v>13847869</v>
      </c>
      <c r="G225" s="380"/>
      <c r="H225" s="672">
        <f>SUM(H223:H224)</f>
        <v>42992264.44</v>
      </c>
      <c r="I225" s="380"/>
      <c r="J225" s="672">
        <f>SUM(J223:J224)</f>
        <v>49363518</v>
      </c>
    </row>
    <row r="226" spans="1:10" s="5" customFormat="1" ht="24" thickTop="1">
      <c r="A226" s="39"/>
      <c r="B226" s="42"/>
      <c r="C226" s="426"/>
      <c r="D226" s="671"/>
      <c r="E226" s="380"/>
      <c r="F226" s="671"/>
      <c r="G226" s="380"/>
      <c r="H226" s="671"/>
      <c r="I226" s="380"/>
      <c r="J226" s="671"/>
    </row>
    <row r="227" spans="1:10" s="5" customFormat="1" ht="23.25">
      <c r="A227" s="39"/>
      <c r="B227" s="42"/>
      <c r="C227" s="426"/>
      <c r="D227" s="671"/>
      <c r="E227" s="380"/>
      <c r="F227" s="671"/>
      <c r="G227" s="380"/>
      <c r="H227" s="671"/>
      <c r="I227" s="380"/>
      <c r="J227" s="671"/>
    </row>
    <row r="228" spans="1:10" s="5" customFormat="1" ht="23.25">
      <c r="A228" s="39"/>
      <c r="B228" s="42"/>
      <c r="C228" s="426"/>
      <c r="D228" s="671"/>
      <c r="E228" s="380"/>
      <c r="F228" s="671"/>
      <c r="G228" s="380"/>
      <c r="H228" s="671"/>
      <c r="I228" s="380"/>
      <c r="J228" s="671"/>
    </row>
    <row r="229" spans="1:10" s="5" customFormat="1" ht="23.25">
      <c r="A229" s="39"/>
      <c r="B229" s="42"/>
      <c r="C229" s="426"/>
      <c r="D229" s="671"/>
      <c r="E229" s="380"/>
      <c r="F229" s="671"/>
      <c r="G229" s="380"/>
      <c r="H229" s="671"/>
      <c r="I229" s="380"/>
      <c r="J229" s="671"/>
    </row>
    <row r="230" spans="1:10" s="5" customFormat="1" ht="23.25">
      <c r="A230" s="39"/>
      <c r="B230" s="42"/>
      <c r="C230" s="426"/>
      <c r="D230" s="671"/>
      <c r="E230" s="380"/>
      <c r="F230" s="671"/>
      <c r="G230" s="380"/>
      <c r="H230" s="671"/>
      <c r="I230" s="380"/>
      <c r="J230" s="671"/>
    </row>
    <row r="231" spans="1:10" s="5" customFormat="1" ht="23.25">
      <c r="A231" s="39"/>
      <c r="B231" s="42"/>
      <c r="C231" s="426"/>
      <c r="D231" s="671"/>
      <c r="E231" s="380"/>
      <c r="F231" s="671"/>
      <c r="G231" s="380"/>
      <c r="H231" s="671"/>
      <c r="I231" s="380"/>
      <c r="J231" s="671"/>
    </row>
    <row r="232" spans="1:10" s="5" customFormat="1" ht="23.25">
      <c r="A232" s="39"/>
      <c r="B232" s="42"/>
      <c r="C232" s="426"/>
      <c r="D232" s="671"/>
      <c r="E232" s="380"/>
      <c r="F232" s="671"/>
      <c r="G232" s="380"/>
      <c r="H232" s="671"/>
      <c r="I232" s="380"/>
      <c r="J232" s="671"/>
    </row>
    <row r="233" spans="1:10" s="5" customFormat="1" ht="23.25">
      <c r="A233" s="39"/>
      <c r="B233" s="42"/>
      <c r="C233" s="426"/>
      <c r="D233" s="671"/>
      <c r="E233" s="380"/>
      <c r="F233" s="671"/>
      <c r="G233" s="380"/>
      <c r="H233" s="671"/>
      <c r="I233" s="380"/>
      <c r="J233" s="671"/>
    </row>
    <row r="234" spans="1:10" s="5" customFormat="1" ht="23.25">
      <c r="A234" s="39"/>
      <c r="B234" s="42"/>
      <c r="C234" s="426"/>
      <c r="D234" s="671"/>
      <c r="E234" s="380"/>
      <c r="F234" s="671"/>
      <c r="G234" s="380"/>
      <c r="H234" s="671"/>
      <c r="I234" s="380"/>
      <c r="J234" s="671"/>
    </row>
    <row r="235" spans="1:10" s="5" customFormat="1" ht="23.25">
      <c r="A235" s="39"/>
      <c r="B235" s="42"/>
      <c r="C235" s="426"/>
      <c r="D235" s="671"/>
      <c r="E235" s="380"/>
      <c r="F235" s="671"/>
      <c r="G235" s="380"/>
      <c r="H235" s="671"/>
      <c r="I235" s="380"/>
      <c r="J235" s="671"/>
    </row>
    <row r="236" spans="1:11" s="673" customFormat="1" ht="23.25">
      <c r="A236" s="472"/>
      <c r="B236" s="427"/>
      <c r="C236" s="427"/>
      <c r="D236" s="427"/>
      <c r="E236" s="427"/>
      <c r="F236" s="427"/>
      <c r="G236" s="427"/>
      <c r="H236" s="427"/>
      <c r="I236" s="427"/>
      <c r="J236" s="427"/>
      <c r="K236" s="449"/>
    </row>
    <row r="239" spans="1:10" s="420" customFormat="1" ht="24.75" customHeight="1">
      <c r="A239" s="490" t="s">
        <v>1028</v>
      </c>
      <c r="B239" s="490"/>
      <c r="C239" s="490"/>
      <c r="D239" s="490"/>
      <c r="E239" s="490"/>
      <c r="F239" s="490"/>
      <c r="G239" s="490"/>
      <c r="H239" s="490"/>
      <c r="I239" s="490"/>
      <c r="J239" s="490"/>
    </row>
    <row r="240" spans="1:10" s="420" customFormat="1" ht="24.75" customHeight="1">
      <c r="A240" s="490"/>
      <c r="B240" s="490"/>
      <c r="C240" s="490"/>
      <c r="D240" s="490"/>
      <c r="E240" s="490"/>
      <c r="F240" s="490"/>
      <c r="G240" s="490"/>
      <c r="H240" s="490"/>
      <c r="I240" s="490"/>
      <c r="J240" s="490"/>
    </row>
  </sheetData>
  <sheetProtection/>
  <mergeCells count="9">
    <mergeCell ref="A1:J1"/>
    <mergeCell ref="A41:J41"/>
    <mergeCell ref="H9:J9"/>
    <mergeCell ref="A123:J123"/>
    <mergeCell ref="A80:J80"/>
    <mergeCell ref="D95:J95"/>
    <mergeCell ref="D100:J100"/>
    <mergeCell ref="A205:J205"/>
    <mergeCell ref="A164:J164"/>
  </mergeCells>
  <printOptions/>
  <pageMargins left="0.7086614173228347" right="0.1968503937007874" top="0.5905511811023623" bottom="0.5118110236220472" header="0.4724409448818898" footer="0.35433070866141736"/>
  <pageSetup fitToHeight="0" fitToWidth="1" horizontalDpi="600" verticalDpi="600" orientation="portrait" paperSize="9" scale="80" r:id="rId1"/>
  <rowBreaks count="2" manualBreakCount="2">
    <brk id="40" max="10" man="1"/>
    <brk id="79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SheetLayoutView="70" workbookViewId="0" topLeftCell="A1">
      <selection activeCell="G7" sqref="G7"/>
    </sheetView>
  </sheetViews>
  <sheetFormatPr defaultColWidth="9.140625" defaultRowHeight="24" customHeight="1"/>
  <cols>
    <col min="1" max="1" width="34.7109375" style="133" customWidth="1"/>
    <col min="2" max="2" width="4.8515625" style="133" customWidth="1"/>
    <col min="3" max="3" width="0.85546875" style="133" customWidth="1"/>
    <col min="4" max="4" width="14.28125" style="133" customWidth="1"/>
    <col min="5" max="5" width="0.85546875" style="133" customWidth="1"/>
    <col min="6" max="6" width="14.28125" style="133" customWidth="1"/>
    <col min="7" max="7" width="0.85546875" style="133" customWidth="1"/>
    <col min="8" max="8" width="14.28125" style="133" customWidth="1"/>
    <col min="9" max="9" width="0.85546875" style="133" customWidth="1"/>
    <col min="10" max="10" width="14.28125" style="133" customWidth="1"/>
    <col min="11" max="11" width="0.85546875" style="133" customWidth="1"/>
    <col min="12" max="12" width="14.28125" style="133" customWidth="1"/>
    <col min="13" max="13" width="0.85546875" style="133" customWidth="1"/>
    <col min="14" max="14" width="14.28125" style="133" customWidth="1"/>
    <col min="15" max="15" width="0.9921875" style="133" customWidth="1"/>
    <col min="16" max="16" width="14.28125" style="133" customWidth="1"/>
    <col min="17" max="17" width="1.1484375" style="133" customWidth="1"/>
    <col min="18" max="18" width="14.28125" style="133" customWidth="1"/>
    <col min="19" max="19" width="4.140625" style="133" customWidth="1"/>
    <col min="20" max="20" width="4.421875" style="133" customWidth="1"/>
    <col min="21" max="16384" width="9.140625" style="133" customWidth="1"/>
  </cols>
  <sheetData>
    <row r="1" spans="1:18" ht="24" customHeight="1">
      <c r="A1" s="428" t="s">
        <v>80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ht="18" customHeight="1"/>
    <row r="3" ht="23.25">
      <c r="A3" s="607" t="s">
        <v>1087</v>
      </c>
    </row>
    <row r="4" s="382" customFormat="1" ht="23.25">
      <c r="A4" s="382" t="s">
        <v>898</v>
      </c>
    </row>
    <row r="5" s="382" customFormat="1" ht="23.25">
      <c r="A5" s="382" t="s">
        <v>466</v>
      </c>
    </row>
    <row r="6" s="382" customFormat="1" ht="23.25">
      <c r="A6" s="382" t="s">
        <v>897</v>
      </c>
    </row>
    <row r="7" s="382" customFormat="1" ht="23.25">
      <c r="A7" s="382" t="s">
        <v>467</v>
      </c>
    </row>
    <row r="8" ht="23.25">
      <c r="A8" s="382" t="s">
        <v>128</v>
      </c>
    </row>
    <row r="9" ht="23.25">
      <c r="R9" s="145" t="s">
        <v>291</v>
      </c>
    </row>
    <row r="10" spans="4:18" ht="23.25">
      <c r="D10" s="132" t="s">
        <v>746</v>
      </c>
      <c r="E10" s="132"/>
      <c r="F10" s="132"/>
      <c r="H10" s="132" t="s">
        <v>292</v>
      </c>
      <c r="I10" s="132"/>
      <c r="J10" s="132"/>
      <c r="L10" s="132" t="s">
        <v>207</v>
      </c>
      <c r="M10" s="132"/>
      <c r="N10" s="132"/>
      <c r="P10" s="132" t="s">
        <v>241</v>
      </c>
      <c r="Q10" s="132"/>
      <c r="R10" s="132"/>
    </row>
    <row r="11" spans="4:18" ht="23.25">
      <c r="D11" s="422" t="s">
        <v>810</v>
      </c>
      <c r="E11" s="134"/>
      <c r="F11" s="422" t="s">
        <v>472</v>
      </c>
      <c r="G11" s="135"/>
      <c r="H11" s="422" t="s">
        <v>810</v>
      </c>
      <c r="I11" s="134"/>
      <c r="J11" s="422" t="s">
        <v>472</v>
      </c>
      <c r="K11" s="135"/>
      <c r="L11" s="422" t="s">
        <v>810</v>
      </c>
      <c r="M11" s="134"/>
      <c r="N11" s="422" t="s">
        <v>472</v>
      </c>
      <c r="O11" s="135"/>
      <c r="P11" s="422" t="s">
        <v>810</v>
      </c>
      <c r="Q11" s="134"/>
      <c r="R11" s="422" t="s">
        <v>472</v>
      </c>
    </row>
    <row r="12" spans="1:18" ht="23.25">
      <c r="A12" s="133" t="s">
        <v>611</v>
      </c>
      <c r="D12" s="714">
        <v>1560214</v>
      </c>
      <c r="E12" s="136"/>
      <c r="F12" s="452">
        <v>1207934</v>
      </c>
      <c r="G12" s="136"/>
      <c r="H12" s="714">
        <v>1786661</v>
      </c>
      <c r="I12" s="136"/>
      <c r="J12" s="452">
        <v>1808949</v>
      </c>
      <c r="K12" s="136"/>
      <c r="L12" s="714">
        <v>199492</v>
      </c>
      <c r="M12" s="136"/>
      <c r="N12" s="454">
        <v>20000</v>
      </c>
      <c r="O12" s="136"/>
      <c r="P12" s="715">
        <f>D12+H12+L12</f>
        <v>3546367</v>
      </c>
      <c r="Q12" s="136"/>
      <c r="R12" s="136">
        <f>F12+J12+N12</f>
        <v>3036883</v>
      </c>
    </row>
    <row r="13" spans="1:18" ht="23.25">
      <c r="A13" s="133" t="s">
        <v>612</v>
      </c>
      <c r="D13" s="139">
        <v>-77970</v>
      </c>
      <c r="E13" s="140"/>
      <c r="F13" s="453">
        <v>-147541</v>
      </c>
      <c r="G13" s="140"/>
      <c r="H13" s="139">
        <v>-1617360</v>
      </c>
      <c r="I13" s="140"/>
      <c r="J13" s="453">
        <v>-1626058</v>
      </c>
      <c r="K13" s="140"/>
      <c r="L13" s="139">
        <v>-57323</v>
      </c>
      <c r="M13" s="140"/>
      <c r="N13" s="453">
        <v>-8100</v>
      </c>
      <c r="O13" s="140"/>
      <c r="P13" s="139">
        <f>D13+H13+L13</f>
        <v>-1752653</v>
      </c>
      <c r="Q13" s="140"/>
      <c r="R13" s="139">
        <f>F13+J13+N13</f>
        <v>-1781699</v>
      </c>
    </row>
    <row r="14" spans="1:18" ht="23.25">
      <c r="A14" s="133" t="s">
        <v>613</v>
      </c>
      <c r="D14" s="136">
        <f>SUM(D12:D13)</f>
        <v>1482244</v>
      </c>
      <c r="E14" s="136"/>
      <c r="F14" s="136">
        <f>SUM(F12:F13)</f>
        <v>1060393</v>
      </c>
      <c r="G14" s="136"/>
      <c r="H14" s="136">
        <f>SUM(H12:H13)</f>
        <v>169301</v>
      </c>
      <c r="I14" s="136"/>
      <c r="J14" s="136">
        <f>SUM(J12:J13)</f>
        <v>182891</v>
      </c>
      <c r="K14" s="136"/>
      <c r="L14" s="136">
        <f>SUM(L12:L13)</f>
        <v>142169</v>
      </c>
      <c r="M14" s="136"/>
      <c r="N14" s="136">
        <f>SUM(N12:N13)</f>
        <v>11900</v>
      </c>
      <c r="O14" s="136"/>
      <c r="P14" s="136">
        <f>SUM(P12:P13)</f>
        <v>1793714</v>
      </c>
      <c r="Q14" s="136"/>
      <c r="R14" s="136">
        <f>SUM(R12:R13)</f>
        <v>1255184</v>
      </c>
    </row>
    <row r="15" spans="1:18" ht="23.25">
      <c r="A15" s="133" t="s">
        <v>614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452">
        <v>-360474</v>
      </c>
      <c r="Q15" s="136"/>
      <c r="R15" s="452">
        <v>-358627</v>
      </c>
    </row>
    <row r="16" spans="1:18" ht="23.25">
      <c r="A16" s="382" t="s">
        <v>454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452">
        <v>-33294</v>
      </c>
      <c r="Q16" s="136"/>
      <c r="R16" s="452">
        <v>-36132</v>
      </c>
    </row>
    <row r="17" spans="1:18" ht="23.25">
      <c r="A17" s="130" t="s">
        <v>733</v>
      </c>
      <c r="D17" s="136"/>
      <c r="E17" s="136"/>
      <c r="F17" s="136"/>
      <c r="G17" s="136"/>
      <c r="H17" s="136"/>
      <c r="I17" s="136"/>
      <c r="J17" s="136"/>
      <c r="K17" s="136"/>
      <c r="L17" s="452"/>
      <c r="M17" s="136"/>
      <c r="N17" s="136"/>
      <c r="O17" s="136"/>
      <c r="P17" s="453">
        <v>-5647</v>
      </c>
      <c r="Q17" s="136"/>
      <c r="R17" s="452">
        <v>31519</v>
      </c>
    </row>
    <row r="18" spans="1:18" ht="24" thickBot="1">
      <c r="A18" s="133" t="s">
        <v>615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3">
        <f>SUM(P14:P17)</f>
        <v>1394299</v>
      </c>
      <c r="Q18" s="140"/>
      <c r="R18" s="143">
        <f>SUM(R14:R17)</f>
        <v>891944</v>
      </c>
    </row>
    <row r="19" spans="1:18" ht="24" thickTop="1">
      <c r="A19" s="133" t="s">
        <v>616</v>
      </c>
      <c r="D19" s="452">
        <v>256698</v>
      </c>
      <c r="E19" s="452"/>
      <c r="F19" s="452">
        <v>241897</v>
      </c>
      <c r="G19" s="452"/>
      <c r="H19" s="452">
        <v>761402</v>
      </c>
      <c r="I19" s="452"/>
      <c r="J19" s="452">
        <v>746909</v>
      </c>
      <c r="K19" s="452"/>
      <c r="L19" s="452">
        <v>217964</v>
      </c>
      <c r="M19" s="452"/>
      <c r="N19" s="452">
        <v>184344</v>
      </c>
      <c r="O19" s="452"/>
      <c r="P19" s="146">
        <f>+D19+H19+L19</f>
        <v>1236064</v>
      </c>
      <c r="Q19" s="140"/>
      <c r="R19" s="140">
        <f>+F19+J19+N19</f>
        <v>1173150</v>
      </c>
    </row>
    <row r="20" spans="1:18" ht="23.25">
      <c r="A20" s="133" t="s">
        <v>617</v>
      </c>
      <c r="D20" s="452"/>
      <c r="E20" s="136"/>
      <c r="F20" s="452"/>
      <c r="G20" s="136"/>
      <c r="H20" s="452"/>
      <c r="I20" s="136"/>
      <c r="J20" s="452"/>
      <c r="K20" s="136"/>
      <c r="L20" s="452"/>
      <c r="M20" s="136"/>
      <c r="N20" s="452"/>
      <c r="O20" s="140"/>
      <c r="P20" s="455">
        <v>23440698</v>
      </c>
      <c r="Q20" s="140"/>
      <c r="R20" s="455">
        <v>21389413</v>
      </c>
    </row>
    <row r="21" spans="1:18" ht="24" thickBot="1">
      <c r="A21" s="133" t="s">
        <v>618</v>
      </c>
      <c r="D21" s="452"/>
      <c r="E21" s="136"/>
      <c r="F21" s="452"/>
      <c r="G21" s="136"/>
      <c r="H21" s="452"/>
      <c r="I21" s="136"/>
      <c r="J21" s="452"/>
      <c r="K21" s="136"/>
      <c r="L21" s="452"/>
      <c r="M21" s="136"/>
      <c r="N21" s="452"/>
      <c r="O21" s="140"/>
      <c r="P21" s="143">
        <f>SUM(P19:P20)</f>
        <v>24676762</v>
      </c>
      <c r="Q21" s="140"/>
      <c r="R21" s="143">
        <f>SUM(R19:R20)</f>
        <v>22562563</v>
      </c>
    </row>
    <row r="22" spans="1:18" ht="24" thickTop="1">
      <c r="A22" s="133" t="s">
        <v>619</v>
      </c>
      <c r="D22" s="452">
        <v>600</v>
      </c>
      <c r="E22" s="452"/>
      <c r="F22" s="452">
        <v>600</v>
      </c>
      <c r="G22" s="452"/>
      <c r="H22" s="452">
        <v>291706</v>
      </c>
      <c r="I22" s="452"/>
      <c r="J22" s="452">
        <v>300953</v>
      </c>
      <c r="K22" s="452"/>
      <c r="L22" s="452">
        <v>30045</v>
      </c>
      <c r="M22" s="452"/>
      <c r="N22" s="452">
        <v>139393</v>
      </c>
      <c r="O22" s="452"/>
      <c r="P22" s="146">
        <f>D22+H22+L22</f>
        <v>322351</v>
      </c>
      <c r="Q22" s="140"/>
      <c r="R22" s="140">
        <f>F22+J22+N22</f>
        <v>440946</v>
      </c>
    </row>
    <row r="23" spans="1:18" ht="23.25">
      <c r="A23" s="133" t="s">
        <v>620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>
        <v>2240076</v>
      </c>
      <c r="Q23" s="140"/>
      <c r="R23" s="455">
        <v>2211367</v>
      </c>
    </row>
    <row r="24" spans="1:18" ht="24" thickBot="1">
      <c r="A24" s="133" t="s">
        <v>621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3">
        <f>SUM(P22:P23)</f>
        <v>2562427</v>
      </c>
      <c r="Q24" s="140"/>
      <c r="R24" s="143">
        <f>SUM(R22:R23)</f>
        <v>2652313</v>
      </c>
    </row>
    <row r="25" spans="4:18" ht="24" thickTop="1"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36"/>
      <c r="Q25" s="140"/>
      <c r="R25" s="136"/>
    </row>
    <row r="26" spans="16:18" ht="17.25" customHeight="1">
      <c r="P26" s="135"/>
      <c r="R26" s="135"/>
    </row>
    <row r="27" spans="1:18" s="440" customFormat="1" ht="23.25">
      <c r="A27" s="491" t="s">
        <v>1031</v>
      </c>
      <c r="B27" s="491"/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492"/>
      <c r="Q27" s="491"/>
      <c r="R27" s="492"/>
    </row>
    <row r="28" spans="1:18" s="440" customFormat="1" ht="23.25">
      <c r="A28" s="491"/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2"/>
      <c r="Q28" s="491"/>
      <c r="R28" s="492"/>
    </row>
    <row r="29" ht="23.25"/>
  </sheetData>
  <sheetProtection/>
  <printOptions/>
  <pageMargins left="0.5905511811023623" right="0.15748031496062992" top="0.5118110236220472" bottom="0.11811023622047245" header="0.2362204724409449" footer="0.2755905511811024"/>
  <pageSetup fitToHeight="1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 topLeftCell="A1">
      <selection activeCell="G7" sqref="G7"/>
    </sheetView>
  </sheetViews>
  <sheetFormatPr defaultColWidth="9.140625" defaultRowHeight="24" customHeight="1"/>
  <cols>
    <col min="1" max="1" width="33.421875" style="130" customWidth="1"/>
    <col min="2" max="2" width="3.28125" style="130" customWidth="1"/>
    <col min="3" max="3" width="0.85546875" style="130" customWidth="1"/>
    <col min="4" max="4" width="12.8515625" style="130" customWidth="1"/>
    <col min="5" max="5" width="0.85546875" style="130" customWidth="1"/>
    <col min="6" max="6" width="12.8515625" style="130" customWidth="1"/>
    <col min="7" max="7" width="0.85546875" style="130" customWidth="1"/>
    <col min="8" max="8" width="12.8515625" style="130" customWidth="1"/>
    <col min="9" max="9" width="0.85546875" style="130" customWidth="1"/>
    <col min="10" max="10" width="12.8515625" style="130" customWidth="1"/>
    <col min="11" max="11" width="0.85546875" style="130" customWidth="1"/>
    <col min="12" max="12" width="12.8515625" style="130" customWidth="1"/>
    <col min="13" max="13" width="0.85546875" style="130" customWidth="1"/>
    <col min="14" max="14" width="12.8515625" style="130" customWidth="1"/>
    <col min="15" max="15" width="0.85546875" style="130" customWidth="1"/>
    <col min="16" max="16" width="12.8515625" style="130" customWidth="1"/>
    <col min="17" max="17" width="1.1484375" style="130" customWidth="1"/>
    <col min="18" max="18" width="12.8515625" style="130" customWidth="1"/>
    <col min="19" max="19" width="2.00390625" style="130" customWidth="1"/>
    <col min="20" max="16384" width="9.140625" style="130" customWidth="1"/>
  </cols>
  <sheetData>
    <row r="1" spans="1:18" ht="24" customHeight="1">
      <c r="A1" s="429" t="s">
        <v>1048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3" ht="24" customHeight="1">
      <c r="A3" s="608" t="s">
        <v>1088</v>
      </c>
    </row>
    <row r="4" ht="24" customHeight="1">
      <c r="A4" s="383" t="s">
        <v>129</v>
      </c>
    </row>
    <row r="5" ht="24" customHeight="1">
      <c r="R5" s="609" t="s">
        <v>291</v>
      </c>
    </row>
    <row r="6" spans="4:18" ht="24" customHeight="1">
      <c r="D6" s="131" t="s">
        <v>746</v>
      </c>
      <c r="E6" s="131"/>
      <c r="F6" s="131"/>
      <c r="H6" s="131" t="s">
        <v>292</v>
      </c>
      <c r="I6" s="131"/>
      <c r="J6" s="131"/>
      <c r="L6" s="132" t="s">
        <v>207</v>
      </c>
      <c r="M6" s="131"/>
      <c r="N6" s="131"/>
      <c r="P6" s="131" t="s">
        <v>241</v>
      </c>
      <c r="Q6" s="131"/>
      <c r="R6" s="131"/>
    </row>
    <row r="7" spans="4:18" s="133" customFormat="1" ht="24" customHeight="1">
      <c r="D7" s="422" t="s">
        <v>810</v>
      </c>
      <c r="E7" s="134"/>
      <c r="F7" s="422" t="s">
        <v>472</v>
      </c>
      <c r="G7" s="135"/>
      <c r="H7" s="422" t="s">
        <v>810</v>
      </c>
      <c r="I7" s="134"/>
      <c r="J7" s="422" t="s">
        <v>472</v>
      </c>
      <c r="K7" s="135"/>
      <c r="L7" s="422" t="s">
        <v>810</v>
      </c>
      <c r="M7" s="134"/>
      <c r="N7" s="422" t="s">
        <v>472</v>
      </c>
      <c r="O7" s="135"/>
      <c r="P7" s="422" t="s">
        <v>810</v>
      </c>
      <c r="Q7" s="134"/>
      <c r="R7" s="422" t="s">
        <v>472</v>
      </c>
    </row>
    <row r="8" spans="1:18" ht="24" customHeight="1">
      <c r="A8" s="130" t="s">
        <v>611</v>
      </c>
      <c r="D8" s="714">
        <v>939294</v>
      </c>
      <c r="E8" s="136"/>
      <c r="F8" s="452">
        <v>773112</v>
      </c>
      <c r="G8" s="136"/>
      <c r="H8" s="714">
        <v>1786661</v>
      </c>
      <c r="I8" s="136"/>
      <c r="J8" s="452">
        <v>1808949</v>
      </c>
      <c r="K8" s="136"/>
      <c r="L8" s="714">
        <v>199492</v>
      </c>
      <c r="M8" s="136"/>
      <c r="N8" s="454">
        <v>20000</v>
      </c>
      <c r="O8" s="136"/>
      <c r="P8" s="715">
        <f>D8+H8+L8</f>
        <v>2925447</v>
      </c>
      <c r="Q8" s="136"/>
      <c r="R8" s="136">
        <f>F8+J8+N8</f>
        <v>2602061</v>
      </c>
    </row>
    <row r="9" spans="1:18" ht="24" customHeight="1">
      <c r="A9" s="130" t="s">
        <v>612</v>
      </c>
      <c r="D9" s="139">
        <v>-46366</v>
      </c>
      <c r="E9" s="140"/>
      <c r="F9" s="453">
        <v>-85821</v>
      </c>
      <c r="G9" s="140"/>
      <c r="H9" s="139">
        <v>-1617360</v>
      </c>
      <c r="I9" s="140"/>
      <c r="J9" s="453">
        <v>-1626058</v>
      </c>
      <c r="K9" s="140"/>
      <c r="L9" s="139">
        <v>-57323</v>
      </c>
      <c r="M9" s="140"/>
      <c r="N9" s="453">
        <v>-8100</v>
      </c>
      <c r="O9" s="140"/>
      <c r="P9" s="139">
        <f>D9+H9+L9</f>
        <v>-1721049</v>
      </c>
      <c r="Q9" s="140"/>
      <c r="R9" s="139">
        <f>F9+J9+N9</f>
        <v>-1719979</v>
      </c>
    </row>
    <row r="10" spans="1:18" ht="24" customHeight="1">
      <c r="A10" s="130" t="s">
        <v>613</v>
      </c>
      <c r="D10" s="137">
        <f>SUM(D8:D9)</f>
        <v>892928</v>
      </c>
      <c r="E10" s="136"/>
      <c r="F10" s="137">
        <f>SUM(F8:F9)</f>
        <v>687291</v>
      </c>
      <c r="G10" s="136"/>
      <c r="H10" s="137">
        <f>SUM(H8:H9)</f>
        <v>169301</v>
      </c>
      <c r="I10" s="136"/>
      <c r="J10" s="137">
        <f>SUM(J8:J9)</f>
        <v>182891</v>
      </c>
      <c r="K10" s="136"/>
      <c r="L10" s="137">
        <f>SUM(L8:L9)</f>
        <v>142169</v>
      </c>
      <c r="M10" s="136"/>
      <c r="N10" s="137">
        <f>SUM(N8:N9)</f>
        <v>11900</v>
      </c>
      <c r="O10" s="136"/>
      <c r="P10" s="136">
        <f>SUM(P8:P9)</f>
        <v>1204398</v>
      </c>
      <c r="Q10" s="138"/>
      <c r="R10" s="138">
        <f>SUM(R8:R9)</f>
        <v>882082</v>
      </c>
    </row>
    <row r="11" spans="1:18" ht="24" customHeight="1">
      <c r="A11" s="130" t="s">
        <v>614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452">
        <v>-360474</v>
      </c>
      <c r="Q11" s="138"/>
      <c r="R11" s="136">
        <v>-358627</v>
      </c>
    </row>
    <row r="12" spans="1:18" ht="24" customHeight="1">
      <c r="A12" s="382" t="s">
        <v>454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452">
        <v>-33294</v>
      </c>
      <c r="Q12" s="138"/>
      <c r="R12" s="136">
        <v>-36132</v>
      </c>
    </row>
    <row r="13" spans="1:18" ht="24" customHeight="1">
      <c r="A13" s="130" t="s">
        <v>733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453">
        <v>-6697</v>
      </c>
      <c r="Q13" s="138"/>
      <c r="R13" s="136">
        <v>31519</v>
      </c>
    </row>
    <row r="14" spans="1:18" ht="24" customHeight="1" thickBot="1">
      <c r="A14" s="383" t="s">
        <v>615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40"/>
      <c r="P14" s="141">
        <f>SUM(P10:P13)</f>
        <v>803933</v>
      </c>
      <c r="Q14" s="142"/>
      <c r="R14" s="141">
        <f>SUM(R10:R13)</f>
        <v>518842</v>
      </c>
    </row>
    <row r="15" spans="1:18" ht="24" customHeight="1" thickTop="1">
      <c r="A15" s="130" t="s">
        <v>616</v>
      </c>
      <c r="D15" s="452">
        <v>256698</v>
      </c>
      <c r="E15" s="452"/>
      <c r="F15" s="452">
        <v>241897</v>
      </c>
      <c r="G15" s="452"/>
      <c r="H15" s="452">
        <v>761402</v>
      </c>
      <c r="I15" s="452"/>
      <c r="J15" s="452">
        <v>746909</v>
      </c>
      <c r="K15" s="452"/>
      <c r="L15" s="452">
        <v>217964</v>
      </c>
      <c r="M15" s="452"/>
      <c r="N15" s="452">
        <v>184344</v>
      </c>
      <c r="O15" s="452"/>
      <c r="P15" s="136">
        <f>D15+H15+L15</f>
        <v>1236064</v>
      </c>
      <c r="Q15" s="138"/>
      <c r="R15" s="138">
        <f>F15+J15+N15</f>
        <v>1173150</v>
      </c>
    </row>
    <row r="16" spans="1:18" ht="24" customHeight="1">
      <c r="A16" s="130" t="s">
        <v>617</v>
      </c>
      <c r="D16" s="452"/>
      <c r="E16" s="136"/>
      <c r="F16" s="452"/>
      <c r="G16" s="136"/>
      <c r="H16" s="452"/>
      <c r="I16" s="136"/>
      <c r="J16" s="452"/>
      <c r="K16" s="136"/>
      <c r="L16" s="452"/>
      <c r="M16" s="136"/>
      <c r="N16" s="452"/>
      <c r="O16" s="140"/>
      <c r="P16" s="138">
        <v>10942956</v>
      </c>
      <c r="Q16" s="138"/>
      <c r="R16" s="138">
        <v>10069002</v>
      </c>
    </row>
    <row r="17" spans="1:18" ht="24" customHeight="1" thickBot="1">
      <c r="A17" s="130" t="s">
        <v>618</v>
      </c>
      <c r="D17" s="452"/>
      <c r="E17" s="136"/>
      <c r="F17" s="452"/>
      <c r="G17" s="136"/>
      <c r="H17" s="452"/>
      <c r="I17" s="136"/>
      <c r="J17" s="452"/>
      <c r="K17" s="136"/>
      <c r="L17" s="452"/>
      <c r="M17" s="136"/>
      <c r="N17" s="452"/>
      <c r="O17" s="140"/>
      <c r="P17" s="141">
        <f>SUM(P15:P16)</f>
        <v>12179020</v>
      </c>
      <c r="Q17" s="142"/>
      <c r="R17" s="141">
        <f>SUM(R15:R16)</f>
        <v>11242152</v>
      </c>
    </row>
    <row r="18" spans="1:18" ht="24" customHeight="1" thickTop="1">
      <c r="A18" s="130" t="s">
        <v>619</v>
      </c>
      <c r="D18" s="452">
        <v>600</v>
      </c>
      <c r="E18" s="452"/>
      <c r="F18" s="452">
        <v>600</v>
      </c>
      <c r="G18" s="452"/>
      <c r="H18" s="452">
        <v>291706</v>
      </c>
      <c r="I18" s="452"/>
      <c r="J18" s="452">
        <v>300953</v>
      </c>
      <c r="K18" s="452"/>
      <c r="L18" s="452">
        <v>30045</v>
      </c>
      <c r="M18" s="452"/>
      <c r="N18" s="452">
        <v>139393</v>
      </c>
      <c r="O18" s="452"/>
      <c r="P18" s="146">
        <f>D18+H18+L18</f>
        <v>322351</v>
      </c>
      <c r="Q18" s="138"/>
      <c r="R18" s="138">
        <f>F18+J18+N18</f>
        <v>440946</v>
      </c>
    </row>
    <row r="19" spans="1:18" ht="24" customHeight="1">
      <c r="A19" s="130" t="s">
        <v>620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>
        <v>2240076</v>
      </c>
      <c r="Q19" s="138"/>
      <c r="R19" s="458">
        <v>2211367</v>
      </c>
    </row>
    <row r="20" spans="1:18" ht="24" customHeight="1" thickBot="1">
      <c r="A20" s="130" t="s">
        <v>621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3">
        <f>SUM(P18:P19)</f>
        <v>2562427</v>
      </c>
      <c r="Q20" s="142"/>
      <c r="R20" s="141">
        <f>SUM(R18:R19)</f>
        <v>2652313</v>
      </c>
    </row>
    <row r="21" spans="16:18" ht="24" customHeight="1" thickTop="1">
      <c r="P21" s="138"/>
      <c r="R21" s="138"/>
    </row>
    <row r="22" spans="16:18" ht="24" customHeight="1">
      <c r="P22" s="138"/>
      <c r="R22" s="138"/>
    </row>
    <row r="23" spans="1:18" s="440" customFormat="1" ht="24" customHeight="1">
      <c r="A23" s="491" t="s">
        <v>1031</v>
      </c>
      <c r="B23" s="491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2"/>
      <c r="Q23" s="491"/>
      <c r="R23" s="492"/>
    </row>
    <row r="24" spans="1:18" s="440" customFormat="1" ht="24" customHeight="1">
      <c r="A24" s="491"/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2"/>
      <c r="Q24" s="491"/>
      <c r="R24" s="492"/>
    </row>
  </sheetData>
  <sheetProtection/>
  <printOptions/>
  <pageMargins left="0.7480314960629921" right="0.35433070866141736" top="0.5511811023622047" bottom="0.31496062992125984" header="0.2362204724409449" footer="0.2755905511811024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SheetLayoutView="110" workbookViewId="0" topLeftCell="A1">
      <selection activeCell="B67" sqref="B67"/>
    </sheetView>
  </sheetViews>
  <sheetFormatPr defaultColWidth="9.140625" defaultRowHeight="27" customHeight="1"/>
  <cols>
    <col min="1" max="1" width="9.140625" style="41" customWidth="1"/>
    <col min="2" max="2" width="12.00390625" style="41" customWidth="1"/>
    <col min="3" max="3" width="9.140625" style="41" customWidth="1"/>
    <col min="4" max="4" width="7.421875" style="41" customWidth="1"/>
    <col min="5" max="5" width="16.8515625" style="41" customWidth="1"/>
    <col min="6" max="6" width="0.85546875" style="41" customWidth="1"/>
    <col min="7" max="7" width="16.8515625" style="41" customWidth="1"/>
    <col min="8" max="8" width="0.85546875" style="41" customWidth="1"/>
    <col min="9" max="9" width="16.8515625" style="41" customWidth="1"/>
    <col min="10" max="10" width="0.85546875" style="41" customWidth="1"/>
    <col min="11" max="11" width="16.8515625" style="41" customWidth="1"/>
    <col min="12" max="12" width="3.140625" style="41" customWidth="1"/>
    <col min="13" max="13" width="1.8515625" style="41" customWidth="1"/>
    <col min="14" max="16384" width="9.140625" style="41" customWidth="1"/>
  </cols>
  <sheetData>
    <row r="1" spans="1:12" ht="27" customHeight="1">
      <c r="A1" s="688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27"/>
    </row>
    <row r="2" spans="1:12" ht="23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ht="27" customHeight="1">
      <c r="A3" s="39" t="s">
        <v>1089</v>
      </c>
    </row>
    <row r="4" spans="1:11" ht="23.25">
      <c r="A4" s="378" t="s">
        <v>1090</v>
      </c>
      <c r="K4" s="128"/>
    </row>
    <row r="5" ht="23.25">
      <c r="A5" s="378" t="s">
        <v>1092</v>
      </c>
    </row>
    <row r="6" ht="23.25">
      <c r="A6" s="378" t="s">
        <v>1093</v>
      </c>
    </row>
    <row r="7" ht="10.5" customHeight="1"/>
    <row r="8" ht="23.25">
      <c r="A8" s="378" t="s">
        <v>1091</v>
      </c>
    </row>
    <row r="9" ht="23.25">
      <c r="A9" s="378" t="s">
        <v>1094</v>
      </c>
    </row>
    <row r="10" ht="9.75" customHeight="1"/>
    <row r="11" ht="23.25">
      <c r="A11" s="378" t="s">
        <v>1095</v>
      </c>
    </row>
    <row r="12" ht="23.25">
      <c r="A12" s="378" t="s">
        <v>1096</v>
      </c>
    </row>
    <row r="13" ht="23.25">
      <c r="A13" s="378" t="s">
        <v>1097</v>
      </c>
    </row>
    <row r="14" ht="6" customHeight="1">
      <c r="A14" s="378"/>
    </row>
    <row r="15" ht="23.25">
      <c r="A15" s="378" t="s">
        <v>1098</v>
      </c>
    </row>
    <row r="16" ht="23.25">
      <c r="A16" s="378" t="s">
        <v>1099</v>
      </c>
    </row>
    <row r="17" ht="23.25">
      <c r="A17" s="378" t="s">
        <v>0</v>
      </c>
    </row>
    <row r="18" ht="23.25">
      <c r="A18" s="378" t="s">
        <v>1</v>
      </c>
    </row>
    <row r="19" ht="6.75" customHeight="1"/>
    <row r="20" ht="23.25">
      <c r="A20" s="378" t="s">
        <v>2</v>
      </c>
    </row>
    <row r="21" ht="23.25">
      <c r="A21" s="378" t="s">
        <v>3</v>
      </c>
    </row>
    <row r="22" ht="23.25">
      <c r="A22" s="378" t="s">
        <v>4</v>
      </c>
    </row>
    <row r="23" ht="23.25">
      <c r="A23" s="378" t="s">
        <v>5</v>
      </c>
    </row>
    <row r="24" ht="7.5" customHeight="1"/>
    <row r="25" s="378" customFormat="1" ht="23.25">
      <c r="A25" s="378" t="s">
        <v>6</v>
      </c>
    </row>
    <row r="26" s="378" customFormat="1" ht="23.25">
      <c r="A26" s="378" t="s">
        <v>7</v>
      </c>
    </row>
    <row r="27" s="378" customFormat="1" ht="23.25">
      <c r="A27" s="378" t="s">
        <v>8</v>
      </c>
    </row>
    <row r="28" s="378" customFormat="1" ht="23.25">
      <c r="A28" s="378" t="s">
        <v>9</v>
      </c>
    </row>
    <row r="29" spans="1:6" s="423" customFormat="1" ht="23.25">
      <c r="A29" s="465"/>
      <c r="F29" s="424"/>
    </row>
    <row r="30" spans="1:6" s="423" customFormat="1" ht="23.25">
      <c r="A30" s="59" t="s">
        <v>10</v>
      </c>
      <c r="F30" s="424"/>
    </row>
    <row r="31" spans="1:6" s="423" customFormat="1" ht="23.25">
      <c r="A31" s="465"/>
      <c r="B31" s="423" t="s">
        <v>883</v>
      </c>
      <c r="F31" s="424"/>
    </row>
    <row r="32" spans="1:6" s="423" customFormat="1" ht="23.25">
      <c r="A32" s="465" t="s">
        <v>884</v>
      </c>
      <c r="F32" s="424"/>
    </row>
    <row r="33" spans="1:6" s="423" customFormat="1" ht="23.25">
      <c r="A33" s="465" t="s">
        <v>1020</v>
      </c>
      <c r="F33" s="424"/>
    </row>
    <row r="34" spans="1:6" s="423" customFormat="1" ht="23.25">
      <c r="A34" s="465" t="s">
        <v>1021</v>
      </c>
      <c r="F34" s="424"/>
    </row>
    <row r="35" spans="1:6" s="423" customFormat="1" ht="23.25">
      <c r="A35" s="465"/>
      <c r="F35" s="424"/>
    </row>
    <row r="36" spans="1:9" s="423" customFormat="1" ht="23.25">
      <c r="A36" s="465"/>
      <c r="F36" s="424"/>
      <c r="I36" s="687"/>
    </row>
    <row r="37" spans="1:6" s="423" customFormat="1" ht="23.25">
      <c r="A37" s="465"/>
      <c r="F37" s="424"/>
    </row>
    <row r="38" spans="1:6" s="423" customFormat="1" ht="23.25">
      <c r="A38" s="465"/>
      <c r="F38" s="424"/>
    </row>
    <row r="39" spans="1:12" s="423" customFormat="1" ht="23.25">
      <c r="A39" s="493" t="s">
        <v>732</v>
      </c>
      <c r="B39" s="493"/>
      <c r="C39" s="493"/>
      <c r="D39" s="493"/>
      <c r="E39" s="493"/>
      <c r="F39" s="493"/>
      <c r="G39" s="493"/>
      <c r="H39" s="493"/>
      <c r="I39" s="493"/>
      <c r="J39" s="493"/>
      <c r="K39" s="493"/>
      <c r="L39" s="493"/>
    </row>
    <row r="40" spans="1:12" s="423" customFormat="1" ht="23.25">
      <c r="A40" s="493"/>
      <c r="B40" s="493"/>
      <c r="C40" s="493"/>
      <c r="D40" s="493"/>
      <c r="E40" s="493"/>
      <c r="F40" s="493"/>
      <c r="G40" s="493"/>
      <c r="H40" s="493"/>
      <c r="I40" s="493"/>
      <c r="J40" s="493"/>
      <c r="K40" s="493"/>
      <c r="L40" s="420"/>
    </row>
    <row r="41" spans="1:12" ht="27" customHeight="1">
      <c r="A41" s="688">
        <f>A1+1</f>
        <v>36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127"/>
    </row>
    <row r="42" spans="1:12" ht="23.25">
      <c r="A42" s="43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127"/>
    </row>
    <row r="43" spans="1:6" s="423" customFormat="1" ht="23.25">
      <c r="A43" s="59" t="s">
        <v>11</v>
      </c>
      <c r="F43" s="424"/>
    </row>
    <row r="44" spans="1:6" s="423" customFormat="1" ht="23.25">
      <c r="A44" s="465" t="s">
        <v>429</v>
      </c>
      <c r="F44" s="424"/>
    </row>
    <row r="45" spans="1:6" s="423" customFormat="1" ht="3.75" customHeight="1">
      <c r="A45" s="465"/>
      <c r="F45" s="424"/>
    </row>
    <row r="46" spans="1:6" s="423" customFormat="1" ht="23.25">
      <c r="A46" s="465"/>
      <c r="B46" s="423" t="s">
        <v>430</v>
      </c>
      <c r="F46" s="424"/>
    </row>
    <row r="47" spans="1:6" s="423" customFormat="1" ht="23.25">
      <c r="A47" s="465" t="s">
        <v>431</v>
      </c>
      <c r="F47" s="424"/>
    </row>
    <row r="48" spans="1:6" s="423" customFormat="1" ht="9.75" customHeight="1">
      <c r="A48" s="465"/>
      <c r="F48" s="424"/>
    </row>
    <row r="49" spans="2:6" s="423" customFormat="1" ht="23.25">
      <c r="B49" s="465" t="s">
        <v>432</v>
      </c>
      <c r="C49" s="423" t="s">
        <v>433</v>
      </c>
      <c r="F49" s="424"/>
    </row>
    <row r="50" spans="2:6" s="423" customFormat="1" ht="23.25">
      <c r="B50" s="465"/>
      <c r="C50" s="423" t="s">
        <v>434</v>
      </c>
      <c r="F50" s="424"/>
    </row>
    <row r="51" spans="2:6" s="423" customFormat="1" ht="23.25">
      <c r="B51" s="465" t="s">
        <v>435</v>
      </c>
      <c r="C51" s="423" t="s">
        <v>436</v>
      </c>
      <c r="F51" s="424"/>
    </row>
    <row r="52" spans="2:6" s="423" customFormat="1" ht="23.25">
      <c r="B52" s="465"/>
      <c r="C52" s="423" t="s">
        <v>437</v>
      </c>
      <c r="F52" s="424"/>
    </row>
    <row r="53" spans="2:6" s="423" customFormat="1" ht="23.25">
      <c r="B53" s="465" t="s">
        <v>438</v>
      </c>
      <c r="C53" s="423" t="s">
        <v>439</v>
      </c>
      <c r="F53" s="424"/>
    </row>
    <row r="54" spans="1:6" s="423" customFormat="1" ht="9.75" customHeight="1">
      <c r="A54" s="465"/>
      <c r="F54" s="424"/>
    </row>
    <row r="55" spans="2:6" s="423" customFormat="1" ht="23.25">
      <c r="B55" s="465" t="s">
        <v>130</v>
      </c>
      <c r="F55" s="424"/>
    </row>
    <row r="56" spans="1:6" s="423" customFormat="1" ht="9.75" customHeight="1">
      <c r="A56" s="465"/>
      <c r="F56" s="424"/>
    </row>
    <row r="57" spans="1:14" s="423" customFormat="1" ht="23.25">
      <c r="A57" s="465"/>
      <c r="F57" s="424"/>
      <c r="K57" s="499" t="s">
        <v>423</v>
      </c>
      <c r="N57" s="465"/>
    </row>
    <row r="58" spans="1:14" s="423" customFormat="1" ht="23.25">
      <c r="A58" s="465"/>
      <c r="E58" s="498" t="s">
        <v>424</v>
      </c>
      <c r="F58" s="424"/>
      <c r="G58" s="498" t="s">
        <v>421</v>
      </c>
      <c r="H58" s="424"/>
      <c r="I58" s="498" t="s">
        <v>422</v>
      </c>
      <c r="J58" s="424"/>
      <c r="K58" s="498" t="s">
        <v>241</v>
      </c>
      <c r="N58" s="465"/>
    </row>
    <row r="59" spans="1:14" s="423" customFormat="1" ht="23.25">
      <c r="A59" s="465" t="s">
        <v>425</v>
      </c>
      <c r="F59" s="424"/>
      <c r="N59" s="465"/>
    </row>
    <row r="60" spans="1:14" s="423" customFormat="1" ht="23.25">
      <c r="A60" s="465" t="s">
        <v>426</v>
      </c>
      <c r="F60" s="424"/>
      <c r="N60" s="465"/>
    </row>
    <row r="61" spans="1:14" s="423" customFormat="1" ht="23.25">
      <c r="A61" s="465"/>
      <c r="B61" s="465" t="s">
        <v>427</v>
      </c>
      <c r="E61" s="214">
        <f>3182279815.92+5073480</f>
        <v>3187353295.92</v>
      </c>
      <c r="F61" s="716"/>
      <c r="G61" s="657">
        <v>0</v>
      </c>
      <c r="H61" s="717"/>
      <c r="I61" s="214">
        <v>0</v>
      </c>
      <c r="J61" s="500"/>
      <c r="K61" s="500">
        <f>SUM(E61:J61)</f>
        <v>3187353295.92</v>
      </c>
      <c r="N61" s="465"/>
    </row>
    <row r="62" spans="1:14" s="423" customFormat="1" ht="23.25">
      <c r="A62" s="465"/>
      <c r="B62" s="465" t="s">
        <v>428</v>
      </c>
      <c r="E62" s="214">
        <f>118408693.5-5073480</f>
        <v>113335213.5</v>
      </c>
      <c r="F62" s="717"/>
      <c r="G62" s="214">
        <v>0</v>
      </c>
      <c r="H62" s="717"/>
      <c r="I62" s="214">
        <v>0</v>
      </c>
      <c r="J62" s="500"/>
      <c r="K62" s="500">
        <f>SUM(E62:J62)</f>
        <v>113335213.5</v>
      </c>
      <c r="N62" s="465"/>
    </row>
    <row r="63" spans="1:14" s="423" customFormat="1" ht="8.25" customHeight="1">
      <c r="A63" s="465"/>
      <c r="F63" s="424"/>
      <c r="N63" s="465"/>
    </row>
    <row r="64" spans="1:6" s="423" customFormat="1" ht="23.25">
      <c r="A64" s="465"/>
      <c r="B64" s="423" t="s">
        <v>12</v>
      </c>
      <c r="F64" s="424"/>
    </row>
    <row r="65" spans="1:6" s="423" customFormat="1" ht="23.25">
      <c r="A65" s="465"/>
      <c r="F65" s="424"/>
    </row>
    <row r="66" spans="1:12" s="58" customFormat="1" ht="23.25" customHeight="1">
      <c r="A66" s="59" t="s">
        <v>177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</row>
    <row r="67" s="58" customFormat="1" ht="23.25" customHeight="1">
      <c r="B67" s="392" t="s">
        <v>178</v>
      </c>
    </row>
    <row r="68" spans="1:2" s="58" customFormat="1" ht="23.25" customHeight="1">
      <c r="A68" s="392" t="s">
        <v>170</v>
      </c>
      <c r="B68" s="392"/>
    </row>
    <row r="69" ht="23.25" customHeight="1">
      <c r="A69" s="378" t="s">
        <v>171</v>
      </c>
    </row>
    <row r="70" ht="23.25" customHeight="1"/>
    <row r="71" spans="1:6" s="423" customFormat="1" ht="23.25" customHeight="1">
      <c r="A71" s="751" t="s">
        <v>176</v>
      </c>
      <c r="B71" s="556"/>
      <c r="F71" s="424"/>
    </row>
    <row r="72" spans="1:6" s="423" customFormat="1" ht="23.25" customHeight="1">
      <c r="A72" s="556"/>
      <c r="B72" s="556" t="s">
        <v>173</v>
      </c>
      <c r="F72" s="424"/>
    </row>
    <row r="73" spans="1:6" s="423" customFormat="1" ht="23.25" customHeight="1">
      <c r="A73" s="556" t="s">
        <v>174</v>
      </c>
      <c r="B73" s="556"/>
      <c r="F73" s="424"/>
    </row>
    <row r="74" spans="1:6" s="423" customFormat="1" ht="23.25" customHeight="1">
      <c r="A74" s="556" t="s">
        <v>175</v>
      </c>
      <c r="B74" s="556"/>
      <c r="F74" s="424"/>
    </row>
    <row r="75" spans="1:6" s="423" customFormat="1" ht="23.25" customHeight="1">
      <c r="A75" s="556"/>
      <c r="B75" s="556"/>
      <c r="F75" s="424"/>
    </row>
    <row r="76" spans="1:12" s="58" customFormat="1" ht="23.25" customHeight="1">
      <c r="A76" s="59" t="s">
        <v>172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</row>
    <row r="77" s="58" customFormat="1" ht="23.25">
      <c r="B77" s="392" t="s">
        <v>140</v>
      </c>
    </row>
    <row r="78" s="58" customFormat="1" ht="23.25">
      <c r="B78" s="392"/>
    </row>
    <row r="79" s="752" customFormat="1" ht="23.25">
      <c r="B79" s="753"/>
    </row>
    <row r="80" spans="1:12" s="423" customFormat="1" ht="23.25">
      <c r="A80" s="493" t="s">
        <v>732</v>
      </c>
      <c r="B80" s="493"/>
      <c r="C80" s="493"/>
      <c r="D80" s="493"/>
      <c r="E80" s="493"/>
      <c r="F80" s="493"/>
      <c r="G80" s="493"/>
      <c r="H80" s="493"/>
      <c r="I80" s="493"/>
      <c r="J80" s="493"/>
      <c r="K80" s="493"/>
      <c r="L80" s="493"/>
    </row>
    <row r="81" spans="1:12" s="423" customFormat="1" ht="23.25">
      <c r="A81" s="493"/>
      <c r="B81" s="493"/>
      <c r="C81" s="493"/>
      <c r="D81" s="493"/>
      <c r="E81" s="493"/>
      <c r="F81" s="493"/>
      <c r="G81" s="493"/>
      <c r="H81" s="493"/>
      <c r="I81" s="493"/>
      <c r="J81" s="493"/>
      <c r="K81" s="493"/>
      <c r="L81" s="420"/>
    </row>
  </sheetData>
  <sheetProtection/>
  <printOptions horizontalCentered="1"/>
  <pageMargins left="0.5118110236220472" right="0" top="0.7086614173228347" bottom="0.5118110236220472" header="0.3937007874015748" footer="0.15748031496062992"/>
  <pageSetup fitToHeight="2" horizontalDpi="600" verticalDpi="600" orientation="portrait" paperSize="9" scale="90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SheetLayoutView="85" workbookViewId="0" topLeftCell="A16">
      <selection activeCell="G7" sqref="G7"/>
    </sheetView>
  </sheetViews>
  <sheetFormatPr defaultColWidth="9.140625" defaultRowHeight="27" customHeight="1"/>
  <cols>
    <col min="1" max="1" width="5.421875" style="114" customWidth="1"/>
    <col min="2" max="2" width="4.7109375" style="114" customWidth="1"/>
    <col min="3" max="3" width="10.140625" style="114" customWidth="1"/>
    <col min="4" max="4" width="9.140625" style="114" customWidth="1"/>
    <col min="5" max="5" width="13.421875" style="114" customWidth="1"/>
    <col min="6" max="6" width="8.8515625" style="114" customWidth="1"/>
    <col min="7" max="7" width="12.28125" style="114" customWidth="1"/>
    <col min="8" max="8" width="1.28515625" style="108" customWidth="1"/>
    <col min="9" max="9" width="17.7109375" style="114" customWidth="1"/>
    <col min="10" max="10" width="1.28515625" style="114" customWidth="1"/>
    <col min="11" max="11" width="18.57421875" style="114" customWidth="1"/>
    <col min="12" max="12" width="6.140625" style="114" customWidth="1"/>
    <col min="13" max="13" width="7.421875" style="114" customWidth="1"/>
    <col min="14" max="16384" width="9.140625" style="114" customWidth="1"/>
  </cols>
  <sheetData>
    <row r="1" spans="1:12" s="115" customFormat="1" ht="24.75" customHeight="1">
      <c r="A1" s="116" t="s">
        <v>1008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536"/>
    </row>
    <row r="2" spans="1:11" s="115" customFormat="1" ht="23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8" ht="25.5" customHeight="1">
      <c r="A3" s="507" t="s">
        <v>406</v>
      </c>
      <c r="C3" s="108"/>
      <c r="D3" s="108"/>
      <c r="E3" s="109"/>
      <c r="F3" s="109"/>
      <c r="G3" s="111"/>
      <c r="H3" s="109"/>
    </row>
    <row r="4" spans="1:9" s="118" customFormat="1" ht="25.5" customHeight="1">
      <c r="A4" s="105"/>
      <c r="B4" s="336" t="s">
        <v>101</v>
      </c>
      <c r="C4" s="337"/>
      <c r="D4" s="337"/>
      <c r="E4" s="338"/>
      <c r="F4" s="336"/>
      <c r="G4" s="336"/>
      <c r="H4" s="336"/>
      <c r="I4" s="336"/>
    </row>
    <row r="5" spans="1:11" s="118" customFormat="1" ht="25.5" customHeight="1">
      <c r="A5" s="105"/>
      <c r="B5" s="336"/>
      <c r="C5" s="337"/>
      <c r="D5" s="337"/>
      <c r="E5" s="338"/>
      <c r="F5" s="336"/>
      <c r="I5" s="339"/>
      <c r="J5" s="340"/>
      <c r="K5" s="341" t="s">
        <v>243</v>
      </c>
    </row>
    <row r="6" spans="1:11" s="118" customFormat="1" ht="25.5" customHeight="1">
      <c r="A6" s="105"/>
      <c r="B6" s="336"/>
      <c r="C6" s="337"/>
      <c r="D6" s="337"/>
      <c r="E6" s="338"/>
      <c r="F6" s="336"/>
      <c r="I6" s="339"/>
      <c r="J6" s="339" t="s">
        <v>601</v>
      </c>
      <c r="K6" s="339"/>
    </row>
    <row r="7" spans="1:11" s="118" customFormat="1" ht="25.5" customHeight="1">
      <c r="A7" s="105"/>
      <c r="B7" s="336"/>
      <c r="C7" s="337"/>
      <c r="D7" s="337"/>
      <c r="E7" s="338"/>
      <c r="F7" s="336"/>
      <c r="I7" s="357"/>
      <c r="J7" s="356" t="s">
        <v>792</v>
      </c>
      <c r="K7" s="356"/>
    </row>
    <row r="8" spans="1:11" s="118" customFormat="1" ht="25.5" customHeight="1">
      <c r="A8" s="105"/>
      <c r="B8" s="336"/>
      <c r="C8" s="359"/>
      <c r="D8" s="359"/>
      <c r="E8" s="360"/>
      <c r="F8" s="336"/>
      <c r="I8" s="25" t="s">
        <v>98</v>
      </c>
      <c r="J8" s="26"/>
      <c r="K8" s="25" t="s">
        <v>444</v>
      </c>
    </row>
    <row r="9" spans="1:11" s="118" customFormat="1" ht="25.5" customHeight="1">
      <c r="A9" s="105"/>
      <c r="B9" s="336" t="s">
        <v>747</v>
      </c>
      <c r="C9" s="359"/>
      <c r="D9" s="359"/>
      <c r="E9" s="360"/>
      <c r="F9" s="336"/>
      <c r="I9" s="704">
        <v>25299363.099999998</v>
      </c>
      <c r="J9" s="342"/>
      <c r="K9" s="342">
        <v>26757791.25</v>
      </c>
    </row>
    <row r="10" spans="1:11" s="118" customFormat="1" ht="25.5" customHeight="1">
      <c r="A10" s="105"/>
      <c r="B10" s="336" t="s">
        <v>748</v>
      </c>
      <c r="C10" s="359"/>
      <c r="D10" s="359"/>
      <c r="E10" s="360"/>
      <c r="F10" s="336"/>
      <c r="I10" s="705">
        <v>13366774.739999998</v>
      </c>
      <c r="J10" s="342"/>
      <c r="K10" s="342">
        <v>1796126.2</v>
      </c>
    </row>
    <row r="11" spans="1:11" s="118" customFormat="1" ht="25.5" customHeight="1" thickBot="1">
      <c r="A11" s="105"/>
      <c r="C11" s="336" t="s">
        <v>710</v>
      </c>
      <c r="D11" s="359"/>
      <c r="E11" s="360"/>
      <c r="F11" s="336"/>
      <c r="I11" s="514">
        <f>SUM(I9:I10)</f>
        <v>38666137.839999996</v>
      </c>
      <c r="J11" s="342"/>
      <c r="K11" s="514">
        <f>SUM(K9:K10)</f>
        <v>28553917.45</v>
      </c>
    </row>
    <row r="12" spans="1:9" s="118" customFormat="1" ht="25.5" customHeight="1" thickTop="1">
      <c r="A12" s="105"/>
      <c r="B12" s="336"/>
      <c r="C12" s="336"/>
      <c r="D12" s="337"/>
      <c r="E12" s="338"/>
      <c r="F12" s="336"/>
      <c r="G12" s="343"/>
      <c r="H12" s="336"/>
      <c r="I12" s="343"/>
    </row>
    <row r="13" spans="2:8" s="118" customFormat="1" ht="25.5" customHeight="1">
      <c r="B13" s="114" t="s">
        <v>102</v>
      </c>
      <c r="C13" s="108"/>
      <c r="D13" s="108"/>
      <c r="E13" s="109"/>
      <c r="F13" s="109"/>
      <c r="G13" s="111"/>
      <c r="H13" s="109"/>
    </row>
    <row r="14" spans="2:11" s="118" customFormat="1" ht="25.5" customHeight="1">
      <c r="B14" s="114"/>
      <c r="C14" s="108"/>
      <c r="D14" s="108"/>
      <c r="E14" s="109"/>
      <c r="I14" s="26"/>
      <c r="J14" s="344"/>
      <c r="K14" s="345" t="s">
        <v>243</v>
      </c>
    </row>
    <row r="15" spans="2:11" s="118" customFormat="1" ht="25.5" customHeight="1">
      <c r="B15" s="114"/>
      <c r="C15" s="108"/>
      <c r="D15" s="108"/>
      <c r="E15" s="109"/>
      <c r="I15" s="339"/>
      <c r="J15" s="339" t="s">
        <v>601</v>
      </c>
      <c r="K15" s="339"/>
    </row>
    <row r="16" spans="2:11" s="118" customFormat="1" ht="25.5" customHeight="1">
      <c r="B16" s="114"/>
      <c r="C16" s="108"/>
      <c r="D16" s="108"/>
      <c r="E16" s="109"/>
      <c r="I16" s="357"/>
      <c r="J16" s="356" t="s">
        <v>792</v>
      </c>
      <c r="K16" s="356"/>
    </row>
    <row r="17" spans="1:11" s="118" customFormat="1" ht="25.5" customHeight="1">
      <c r="A17" s="114"/>
      <c r="B17" s="114"/>
      <c r="C17" s="648"/>
      <c r="D17" s="648"/>
      <c r="E17" s="346"/>
      <c r="I17" s="25" t="s">
        <v>98</v>
      </c>
      <c r="J17" s="26"/>
      <c r="K17" s="25" t="s">
        <v>444</v>
      </c>
    </row>
    <row r="18" spans="2:11" s="118" customFormat="1" ht="25.5" customHeight="1">
      <c r="B18" s="114" t="s">
        <v>244</v>
      </c>
      <c r="C18" s="649"/>
      <c r="D18" s="649"/>
      <c r="E18" s="110"/>
      <c r="I18" s="702">
        <v>24105620.12</v>
      </c>
      <c r="J18" s="347"/>
      <c r="K18" s="355">
        <v>25549208.19</v>
      </c>
    </row>
    <row r="19" spans="2:11" s="118" customFormat="1" ht="25.5" customHeight="1">
      <c r="B19" s="114" t="s">
        <v>245</v>
      </c>
      <c r="C19" s="649"/>
      <c r="D19" s="649"/>
      <c r="E19" s="110"/>
      <c r="I19" s="702">
        <v>2375865.4</v>
      </c>
      <c r="J19" s="347"/>
      <c r="K19" s="355">
        <v>1552081</v>
      </c>
    </row>
    <row r="20" spans="2:11" s="118" customFormat="1" ht="25.5" customHeight="1">
      <c r="B20" s="114" t="s">
        <v>246</v>
      </c>
      <c r="C20" s="649"/>
      <c r="D20" s="649"/>
      <c r="E20" s="110"/>
      <c r="I20" s="348">
        <v>56090</v>
      </c>
      <c r="J20" s="347"/>
      <c r="K20" s="502">
        <v>928420.45</v>
      </c>
    </row>
    <row r="21" spans="1:11" s="118" customFormat="1" ht="25.5" customHeight="1">
      <c r="A21" s="349"/>
      <c r="B21" s="114" t="s">
        <v>247</v>
      </c>
      <c r="C21" s="646"/>
      <c r="D21" s="646"/>
      <c r="E21" s="647"/>
      <c r="I21" s="348">
        <v>772741.98</v>
      </c>
      <c r="J21" s="352"/>
      <c r="K21" s="502">
        <v>1128965.36</v>
      </c>
    </row>
    <row r="22" spans="1:11" s="118" customFormat="1" ht="25.5" customHeight="1">
      <c r="A22" s="349"/>
      <c r="B22" s="114" t="s">
        <v>584</v>
      </c>
      <c r="C22" s="646"/>
      <c r="D22" s="646"/>
      <c r="E22" s="647"/>
      <c r="I22" s="706">
        <v>2913454.9</v>
      </c>
      <c r="J22" s="352"/>
      <c r="K22" s="504">
        <v>2284029.18</v>
      </c>
    </row>
    <row r="23" spans="1:11" s="118" customFormat="1" ht="25.5" customHeight="1">
      <c r="A23" s="349"/>
      <c r="B23" s="118" t="s">
        <v>268</v>
      </c>
      <c r="C23" s="646"/>
      <c r="D23" s="646"/>
      <c r="E23" s="647"/>
      <c r="I23" s="515">
        <f>SUM(I18:I22)</f>
        <v>30223772.4</v>
      </c>
      <c r="J23" s="352"/>
      <c r="K23" s="502">
        <f>SUM(K18:K22)</f>
        <v>31442704.18</v>
      </c>
    </row>
    <row r="24" spans="1:11" s="118" customFormat="1" ht="25.5" customHeight="1">
      <c r="A24" s="349"/>
      <c r="B24" s="114" t="s">
        <v>484</v>
      </c>
      <c r="C24" s="646"/>
      <c r="D24" s="646"/>
      <c r="E24" s="647"/>
      <c r="I24" s="348">
        <v>-4924409.3</v>
      </c>
      <c r="J24" s="352"/>
      <c r="K24" s="348">
        <v>-4684912.93</v>
      </c>
    </row>
    <row r="25" spans="1:11" s="118" customFormat="1" ht="25.5" customHeight="1" thickBot="1">
      <c r="A25" s="349"/>
      <c r="B25" s="118" t="s">
        <v>747</v>
      </c>
      <c r="D25" s="646"/>
      <c r="E25" s="647"/>
      <c r="I25" s="514">
        <f>SUM(I23:I24)</f>
        <v>25299363.099999998</v>
      </c>
      <c r="J25" s="352"/>
      <c r="K25" s="509">
        <f>SUM(K23:K24)</f>
        <v>26757791.25</v>
      </c>
    </row>
    <row r="26" ht="25.5" customHeight="1" thickTop="1"/>
    <row r="27" ht="25.5" customHeight="1"/>
    <row r="28" ht="25.5" customHeight="1"/>
    <row r="29" ht="25.5" customHeight="1"/>
    <row r="30" spans="1:11" s="115" customFormat="1" ht="25.5" customHeight="1">
      <c r="A30" s="483" t="s">
        <v>730</v>
      </c>
      <c r="B30" s="483"/>
      <c r="C30" s="116"/>
      <c r="D30" s="483"/>
      <c r="E30" s="483"/>
      <c r="F30" s="483"/>
      <c r="G30" s="483"/>
      <c r="H30" s="483"/>
      <c r="I30" s="483"/>
      <c r="J30" s="484"/>
      <c r="K30" s="485"/>
    </row>
    <row r="31" spans="1:11" s="115" customFormat="1" ht="24.75" customHeight="1">
      <c r="A31" s="116"/>
      <c r="B31" s="116"/>
      <c r="C31" s="116"/>
      <c r="D31" s="116"/>
      <c r="E31" s="116"/>
      <c r="F31" s="116"/>
      <c r="G31" s="116"/>
      <c r="H31" s="302"/>
      <c r="I31" s="116"/>
      <c r="J31" s="116"/>
      <c r="K31" s="116"/>
    </row>
    <row r="32" spans="1:10" s="115" customFormat="1" ht="27" customHeight="1">
      <c r="A32" s="120"/>
      <c r="B32" s="124"/>
      <c r="D32" s="125"/>
      <c r="F32" s="118"/>
      <c r="G32" s="118"/>
      <c r="J32" s="121"/>
    </row>
    <row r="33" spans="1:10" s="115" customFormat="1" ht="27" customHeight="1">
      <c r="A33" s="120"/>
      <c r="B33" s="124"/>
      <c r="C33" s="126"/>
      <c r="D33" s="125"/>
      <c r="F33" s="118"/>
      <c r="G33" s="118"/>
      <c r="J33" s="121"/>
    </row>
  </sheetData>
  <sheetProtection/>
  <printOptions/>
  <pageMargins left="0.866141732283465" right="0.196850393700787" top="0.590551181102362" bottom="0.37244094488189" header="0.236220472440945" footer="0.196850393700787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4"/>
  <sheetViews>
    <sheetView zoomScale="115" zoomScaleNormal="115" zoomScaleSheetLayoutView="100" workbookViewId="0" topLeftCell="A5">
      <pane xSplit="5" ySplit="6" topLeftCell="F32" activePane="bottomRight" state="frozen"/>
      <selection pane="topLeft" activeCell="G7" sqref="G7"/>
      <selection pane="topRight" activeCell="G7" sqref="G7"/>
      <selection pane="bottomLeft" activeCell="G7" sqref="G7"/>
      <selection pane="bottomRight" activeCell="G7" sqref="G7"/>
    </sheetView>
  </sheetViews>
  <sheetFormatPr defaultColWidth="11.7109375" defaultRowHeight="18" customHeight="1"/>
  <cols>
    <col min="1" max="1" width="3.8515625" style="304" customWidth="1"/>
    <col min="2" max="2" width="3.7109375" style="304" customWidth="1"/>
    <col min="3" max="3" width="38.8515625" style="304" customWidth="1"/>
    <col min="4" max="4" width="16.8515625" style="304" customWidth="1"/>
    <col min="5" max="5" width="9.28125" style="304" bestFit="1" customWidth="1"/>
    <col min="6" max="6" width="10.421875" style="304" bestFit="1" customWidth="1"/>
    <col min="7" max="7" width="1.1484375" style="304" customWidth="1"/>
    <col min="8" max="8" width="10.421875" style="304" bestFit="1" customWidth="1"/>
    <col min="9" max="9" width="1.1484375" style="308" customWidth="1"/>
    <col min="10" max="10" width="8.421875" style="304" customWidth="1"/>
    <col min="11" max="11" width="0.9921875" style="304" customWidth="1"/>
    <col min="12" max="12" width="8.140625" style="304" customWidth="1"/>
    <col min="13" max="13" width="0.9921875" style="304" customWidth="1"/>
    <col min="14" max="14" width="13.28125" style="304" customWidth="1"/>
    <col min="15" max="15" width="1.1484375" style="304" customWidth="1"/>
    <col min="16" max="16" width="13.28125" style="304" customWidth="1"/>
    <col min="17" max="17" width="0.9921875" style="304" customWidth="1"/>
    <col min="18" max="18" width="13.28125" style="304" customWidth="1"/>
    <col min="19" max="19" width="0.9921875" style="304" customWidth="1"/>
    <col min="20" max="20" width="13.28125" style="304" customWidth="1"/>
    <col min="21" max="21" width="0.9921875" style="304" customWidth="1"/>
    <col min="22" max="22" width="13.28125" style="304" customWidth="1"/>
    <col min="23" max="23" width="1.1484375" style="304" customWidth="1"/>
    <col min="24" max="24" width="13.28125" style="304" customWidth="1"/>
    <col min="25" max="25" width="6.421875" style="304" customWidth="1"/>
    <col min="26" max="26" width="13.421875" style="304" bestFit="1" customWidth="1"/>
    <col min="27" max="27" width="12.421875" style="304" bestFit="1" customWidth="1"/>
    <col min="28" max="16384" width="11.7109375" style="304" customWidth="1"/>
  </cols>
  <sheetData>
    <row r="1" spans="1:25" ht="18" customHeight="1">
      <c r="A1" s="758" t="s">
        <v>1009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  <c r="W1" s="758"/>
      <c r="X1" s="758"/>
      <c r="Y1" s="303"/>
    </row>
    <row r="2" spans="1:25" ht="2.25" customHeight="1">
      <c r="A2" s="305"/>
      <c r="B2" s="305"/>
      <c r="C2" s="305"/>
      <c r="D2" s="305"/>
      <c r="E2" s="305"/>
      <c r="F2" s="305"/>
      <c r="G2" s="305"/>
      <c r="H2" s="305"/>
      <c r="I2" s="306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3"/>
    </row>
    <row r="3" spans="1:25" ht="18" customHeight="1">
      <c r="A3" s="307" t="s">
        <v>845</v>
      </c>
      <c r="E3" s="305"/>
      <c r="Y3" s="303"/>
    </row>
    <row r="4" spans="1:25" ht="18">
      <c r="A4" s="304" t="s">
        <v>846</v>
      </c>
      <c r="E4" s="305"/>
      <c r="F4" s="309"/>
      <c r="G4" s="309"/>
      <c r="H4" s="309"/>
      <c r="I4" s="309"/>
      <c r="J4" s="309"/>
      <c r="K4" s="309"/>
      <c r="P4" s="310"/>
      <c r="Q4" s="310"/>
      <c r="Y4" s="303"/>
    </row>
    <row r="5" spans="1:25" ht="18" customHeight="1">
      <c r="A5" s="311" t="s">
        <v>251</v>
      </c>
      <c r="B5" s="311" t="s">
        <v>622</v>
      </c>
      <c r="C5" s="311"/>
      <c r="D5" s="311" t="s">
        <v>623</v>
      </c>
      <c r="E5" s="312" t="s">
        <v>248</v>
      </c>
      <c r="F5" s="759" t="s">
        <v>252</v>
      </c>
      <c r="G5" s="759"/>
      <c r="H5" s="759"/>
      <c r="I5" s="306"/>
      <c r="J5" s="759" t="s">
        <v>310</v>
      </c>
      <c r="K5" s="759"/>
      <c r="L5" s="760"/>
      <c r="M5" s="312"/>
      <c r="N5" s="760" t="s">
        <v>624</v>
      </c>
      <c r="O5" s="760"/>
      <c r="P5" s="760"/>
      <c r="Q5" s="312"/>
      <c r="R5" s="760" t="s">
        <v>791</v>
      </c>
      <c r="S5" s="760"/>
      <c r="T5" s="760"/>
      <c r="U5" s="312"/>
      <c r="V5" s="760" t="s">
        <v>254</v>
      </c>
      <c r="W5" s="760"/>
      <c r="X5" s="760"/>
      <c r="Y5" s="303"/>
    </row>
    <row r="6" spans="1:25" ht="18" customHeight="1">
      <c r="A6" s="313"/>
      <c r="B6" s="306"/>
      <c r="C6" s="313"/>
      <c r="D6" s="313"/>
      <c r="E6" s="306" t="s">
        <v>249</v>
      </c>
      <c r="F6" s="761"/>
      <c r="G6" s="761"/>
      <c r="H6" s="761"/>
      <c r="I6" s="306"/>
      <c r="J6" s="761"/>
      <c r="K6" s="761"/>
      <c r="L6" s="761"/>
      <c r="M6" s="306"/>
      <c r="N6" s="761" t="s">
        <v>625</v>
      </c>
      <c r="O6" s="761"/>
      <c r="P6" s="761"/>
      <c r="Q6" s="306"/>
      <c r="R6" s="761" t="s">
        <v>253</v>
      </c>
      <c r="S6" s="761"/>
      <c r="T6" s="761"/>
      <c r="U6" s="306"/>
      <c r="V6" s="761"/>
      <c r="W6" s="761"/>
      <c r="X6" s="761"/>
      <c r="Y6" s="303"/>
    </row>
    <row r="7" spans="1:25" ht="18" customHeight="1">
      <c r="A7" s="313"/>
      <c r="B7" s="306"/>
      <c r="C7" s="313"/>
      <c r="D7" s="313"/>
      <c r="E7" s="306"/>
      <c r="F7" s="762" t="s">
        <v>255</v>
      </c>
      <c r="G7" s="762"/>
      <c r="H7" s="762"/>
      <c r="I7" s="306"/>
      <c r="J7" s="762" t="s">
        <v>313</v>
      </c>
      <c r="K7" s="762"/>
      <c r="L7" s="762"/>
      <c r="M7" s="306"/>
      <c r="N7" s="762" t="s">
        <v>256</v>
      </c>
      <c r="O7" s="762"/>
      <c r="P7" s="762"/>
      <c r="Q7" s="306"/>
      <c r="R7" s="762" t="s">
        <v>256</v>
      </c>
      <c r="S7" s="762"/>
      <c r="T7" s="762"/>
      <c r="U7" s="306"/>
      <c r="V7" s="762" t="s">
        <v>256</v>
      </c>
      <c r="W7" s="762"/>
      <c r="X7" s="762"/>
      <c r="Y7" s="303"/>
    </row>
    <row r="8" spans="1:25" s="308" customFormat="1" ht="18" customHeight="1">
      <c r="A8" s="313"/>
      <c r="B8" s="306"/>
      <c r="C8" s="313"/>
      <c r="D8" s="313"/>
      <c r="E8" s="306"/>
      <c r="F8" s="473" t="s">
        <v>155</v>
      </c>
      <c r="G8" s="306"/>
      <c r="H8" s="473" t="s">
        <v>675</v>
      </c>
      <c r="I8" s="306"/>
      <c r="J8" s="473" t="s">
        <v>155</v>
      </c>
      <c r="K8" s="306"/>
      <c r="L8" s="473" t="s">
        <v>675</v>
      </c>
      <c r="M8" s="306"/>
      <c r="N8" s="473" t="s">
        <v>155</v>
      </c>
      <c r="O8" s="306"/>
      <c r="P8" s="473" t="s">
        <v>675</v>
      </c>
      <c r="Q8" s="306"/>
      <c r="R8" s="473" t="s">
        <v>155</v>
      </c>
      <c r="S8" s="306"/>
      <c r="T8" s="473" t="s">
        <v>675</v>
      </c>
      <c r="U8" s="306"/>
      <c r="V8" s="473" t="s">
        <v>155</v>
      </c>
      <c r="W8" s="306"/>
      <c r="X8" s="466" t="s">
        <v>675</v>
      </c>
      <c r="Y8" s="467"/>
    </row>
    <row r="9" spans="1:25" ht="18" customHeight="1">
      <c r="A9" s="316"/>
      <c r="B9" s="314"/>
      <c r="C9" s="316"/>
      <c r="D9" s="316"/>
      <c r="E9" s="314"/>
      <c r="F9" s="317">
        <v>2559</v>
      </c>
      <c r="G9" s="315"/>
      <c r="H9" s="317">
        <v>2558</v>
      </c>
      <c r="I9" s="306"/>
      <c r="J9" s="317">
        <v>2559</v>
      </c>
      <c r="K9" s="315"/>
      <c r="L9" s="317">
        <v>2558</v>
      </c>
      <c r="M9" s="315"/>
      <c r="N9" s="317">
        <v>2559</v>
      </c>
      <c r="O9" s="315"/>
      <c r="P9" s="317">
        <v>2558</v>
      </c>
      <c r="Q9" s="306"/>
      <c r="R9" s="317">
        <v>2559</v>
      </c>
      <c r="S9" s="315"/>
      <c r="T9" s="317">
        <v>2558</v>
      </c>
      <c r="U9" s="306"/>
      <c r="V9" s="317">
        <v>2559</v>
      </c>
      <c r="W9" s="315"/>
      <c r="X9" s="317">
        <v>2558</v>
      </c>
      <c r="Y9" s="303"/>
    </row>
    <row r="10" spans="1:25" ht="4.5" customHeight="1">
      <c r="A10" s="313"/>
      <c r="B10" s="306"/>
      <c r="C10" s="313"/>
      <c r="D10" s="313"/>
      <c r="E10" s="306"/>
      <c r="F10" s="315"/>
      <c r="G10" s="315"/>
      <c r="H10" s="315"/>
      <c r="I10" s="306"/>
      <c r="J10" s="315"/>
      <c r="K10" s="315"/>
      <c r="L10" s="315"/>
      <c r="M10" s="315"/>
      <c r="N10" s="315"/>
      <c r="O10" s="315"/>
      <c r="P10" s="315"/>
      <c r="Q10" s="306"/>
      <c r="R10" s="315"/>
      <c r="S10" s="315"/>
      <c r="T10" s="315"/>
      <c r="U10" s="306"/>
      <c r="V10" s="315"/>
      <c r="W10" s="315"/>
      <c r="X10" s="315"/>
      <c r="Y10" s="303"/>
    </row>
    <row r="11" spans="1:27" ht="18" customHeight="1">
      <c r="A11" s="306">
        <v>1</v>
      </c>
      <c r="B11" s="306" t="s">
        <v>626</v>
      </c>
      <c r="C11" s="308" t="s">
        <v>633</v>
      </c>
      <c r="D11" s="308" t="s">
        <v>632</v>
      </c>
      <c r="E11" s="306" t="s">
        <v>211</v>
      </c>
      <c r="F11" s="318">
        <v>290634</v>
      </c>
      <c r="G11" s="318"/>
      <c r="H11" s="318">
        <v>290634</v>
      </c>
      <c r="I11" s="318"/>
      <c r="J11" s="319">
        <v>22.49</v>
      </c>
      <c r="K11" s="319"/>
      <c r="L11" s="319">
        <v>22.49</v>
      </c>
      <c r="M11" s="320"/>
      <c r="N11" s="321">
        <v>3629548676.96</v>
      </c>
      <c r="O11" s="321"/>
      <c r="P11" s="321">
        <v>3427012447.4496</v>
      </c>
      <c r="Q11" s="321"/>
      <c r="R11" s="321">
        <v>702907481.99</v>
      </c>
      <c r="S11" s="321"/>
      <c r="T11" s="321">
        <v>702907481.99</v>
      </c>
      <c r="U11" s="321"/>
      <c r="V11" s="321">
        <v>68621322</v>
      </c>
      <c r="W11" s="321"/>
      <c r="X11" s="321">
        <v>67443222</v>
      </c>
      <c r="Y11" s="303"/>
      <c r="AA11" s="310"/>
    </row>
    <row r="12" spans="1:27" ht="18" customHeight="1">
      <c r="A12" s="306">
        <v>2</v>
      </c>
      <c r="B12" s="306" t="s">
        <v>626</v>
      </c>
      <c r="C12" s="308" t="s">
        <v>628</v>
      </c>
      <c r="D12" s="308" t="s">
        <v>629</v>
      </c>
      <c r="E12" s="306" t="s">
        <v>211</v>
      </c>
      <c r="F12" s="318">
        <v>180000</v>
      </c>
      <c r="G12" s="318"/>
      <c r="H12" s="318">
        <v>180000</v>
      </c>
      <c r="I12" s="318"/>
      <c r="J12" s="319">
        <v>21.96</v>
      </c>
      <c r="K12" s="319"/>
      <c r="L12" s="319">
        <v>21.96</v>
      </c>
      <c r="M12" s="320"/>
      <c r="N12" s="321">
        <v>3323649382.6800003</v>
      </c>
      <c r="O12" s="321"/>
      <c r="P12" s="321">
        <v>3027960656.4444003</v>
      </c>
      <c r="Q12" s="321"/>
      <c r="R12" s="321">
        <v>90310095.47</v>
      </c>
      <c r="S12" s="321"/>
      <c r="T12" s="321">
        <v>90310095.47</v>
      </c>
      <c r="U12" s="321"/>
      <c r="V12" s="321">
        <f>72600071.5+104730173</f>
        <v>177330244.5</v>
      </c>
      <c r="W12" s="321"/>
      <c r="X12" s="321">
        <v>148203075</v>
      </c>
      <c r="Y12" s="303"/>
      <c r="AA12" s="310"/>
    </row>
    <row r="13" spans="1:27" ht="18" customHeight="1">
      <c r="A13" s="306">
        <v>3</v>
      </c>
      <c r="B13" s="306" t="s">
        <v>626</v>
      </c>
      <c r="C13" s="308" t="s">
        <v>631</v>
      </c>
      <c r="D13" s="308" t="s">
        <v>632</v>
      </c>
      <c r="E13" s="306" t="s">
        <v>211</v>
      </c>
      <c r="F13" s="318">
        <v>330000</v>
      </c>
      <c r="G13" s="318"/>
      <c r="H13" s="318">
        <v>330000</v>
      </c>
      <c r="I13" s="318"/>
      <c r="J13" s="319">
        <v>20</v>
      </c>
      <c r="K13" s="319"/>
      <c r="L13" s="319">
        <v>20</v>
      </c>
      <c r="M13" s="320"/>
      <c r="N13" s="321">
        <v>2434527689.1840005</v>
      </c>
      <c r="O13" s="321"/>
      <c r="P13" s="321">
        <v>2292481526.88</v>
      </c>
      <c r="Q13" s="321"/>
      <c r="R13" s="321">
        <v>319800476</v>
      </c>
      <c r="S13" s="321"/>
      <c r="T13" s="321">
        <v>319800476</v>
      </c>
      <c r="U13" s="321"/>
      <c r="V13" s="321">
        <v>82598513.8</v>
      </c>
      <c r="W13" s="321"/>
      <c r="X13" s="321">
        <v>65794465</v>
      </c>
      <c r="Y13" s="303"/>
      <c r="AA13" s="310"/>
    </row>
    <row r="14" spans="1:27" ht="18" customHeight="1">
      <c r="A14" s="306">
        <v>4</v>
      </c>
      <c r="B14" s="306" t="s">
        <v>626</v>
      </c>
      <c r="C14" s="308" t="s">
        <v>630</v>
      </c>
      <c r="D14" s="308" t="s">
        <v>259</v>
      </c>
      <c r="E14" s="306" t="s">
        <v>211</v>
      </c>
      <c r="F14" s="318">
        <v>120000</v>
      </c>
      <c r="G14" s="318"/>
      <c r="H14" s="318">
        <v>120000</v>
      </c>
      <c r="I14" s="318"/>
      <c r="J14" s="319">
        <v>21.26</v>
      </c>
      <c r="K14" s="319"/>
      <c r="L14" s="319">
        <v>21.26</v>
      </c>
      <c r="M14" s="320"/>
      <c r="N14" s="321">
        <v>1128583982.39</v>
      </c>
      <c r="O14" s="321"/>
      <c r="P14" s="321">
        <v>1095161846.05</v>
      </c>
      <c r="Q14" s="321">
        <v>1081479481.3100002</v>
      </c>
      <c r="R14" s="321">
        <v>63545155</v>
      </c>
      <c r="S14" s="321">
        <v>1081479481.3100002</v>
      </c>
      <c r="T14" s="321">
        <v>63545155</v>
      </c>
      <c r="U14" s="321">
        <v>1081479481.3100002</v>
      </c>
      <c r="V14" s="321">
        <v>28063750</v>
      </c>
      <c r="W14" s="321">
        <v>1081479481.3100002</v>
      </c>
      <c r="X14" s="321">
        <v>61230000</v>
      </c>
      <c r="Y14" s="303"/>
      <c r="AA14" s="310"/>
    </row>
    <row r="15" spans="1:27" ht="18" customHeight="1">
      <c r="A15" s="306">
        <v>5</v>
      </c>
      <c r="B15" s="306" t="s">
        <v>626</v>
      </c>
      <c r="C15" s="308" t="s">
        <v>627</v>
      </c>
      <c r="D15" s="308" t="s">
        <v>257</v>
      </c>
      <c r="E15" s="306" t="s">
        <v>211</v>
      </c>
      <c r="F15" s="318">
        <v>120000</v>
      </c>
      <c r="G15" s="318"/>
      <c r="H15" s="318">
        <v>120000</v>
      </c>
      <c r="I15" s="318"/>
      <c r="J15" s="319">
        <v>23.52</v>
      </c>
      <c r="K15" s="319"/>
      <c r="L15" s="319">
        <v>23.52</v>
      </c>
      <c r="M15" s="320"/>
      <c r="N15" s="321">
        <v>795307302.6999999</v>
      </c>
      <c r="O15" s="321"/>
      <c r="P15" s="321">
        <v>769501754.1899999</v>
      </c>
      <c r="Q15" s="321"/>
      <c r="R15" s="321">
        <v>28688920.22</v>
      </c>
      <c r="S15" s="321"/>
      <c r="T15" s="321">
        <v>28688920.22</v>
      </c>
      <c r="U15" s="321"/>
      <c r="V15" s="321">
        <v>21165615</v>
      </c>
      <c r="W15" s="321"/>
      <c r="X15" s="321">
        <v>23987697</v>
      </c>
      <c r="Y15" s="303"/>
      <c r="AA15" s="310"/>
    </row>
    <row r="16" spans="1:27" ht="18" customHeight="1">
      <c r="A16" s="306">
        <v>6</v>
      </c>
      <c r="B16" s="306" t="s">
        <v>378</v>
      </c>
      <c r="C16" s="308" t="s">
        <v>403</v>
      </c>
      <c r="D16" s="308" t="s">
        <v>645</v>
      </c>
      <c r="E16" s="306" t="s">
        <v>211</v>
      </c>
      <c r="F16" s="322">
        <v>120000</v>
      </c>
      <c r="G16" s="322"/>
      <c r="H16" s="322">
        <v>120000</v>
      </c>
      <c r="I16" s="322"/>
      <c r="J16" s="319">
        <v>25</v>
      </c>
      <c r="K16" s="319"/>
      <c r="L16" s="319">
        <v>25</v>
      </c>
      <c r="M16" s="320"/>
      <c r="N16" s="321">
        <v>882696510.4500002</v>
      </c>
      <c r="O16" s="321"/>
      <c r="P16" s="321">
        <v>873718072.5900002</v>
      </c>
      <c r="Q16" s="321"/>
      <c r="R16" s="321">
        <v>165000000</v>
      </c>
      <c r="S16" s="321"/>
      <c r="T16" s="321">
        <v>165000000</v>
      </c>
      <c r="U16" s="321"/>
      <c r="V16" s="321">
        <v>24000000</v>
      </c>
      <c r="W16" s="321"/>
      <c r="X16" s="321">
        <v>30000000</v>
      </c>
      <c r="Y16" s="303"/>
      <c r="AA16" s="310"/>
    </row>
    <row r="17" spans="1:27" ht="18" customHeight="1">
      <c r="A17" s="306">
        <v>7</v>
      </c>
      <c r="B17" s="306" t="s">
        <v>378</v>
      </c>
      <c r="C17" s="308" t="s">
        <v>643</v>
      </c>
      <c r="D17" s="308" t="s">
        <v>262</v>
      </c>
      <c r="E17" s="306" t="s">
        <v>211</v>
      </c>
      <c r="F17" s="322">
        <v>300000</v>
      </c>
      <c r="G17" s="322"/>
      <c r="H17" s="322">
        <v>300000</v>
      </c>
      <c r="I17" s="322"/>
      <c r="J17" s="319">
        <v>24.8</v>
      </c>
      <c r="K17" s="319"/>
      <c r="L17" s="319">
        <v>24.8</v>
      </c>
      <c r="M17" s="320"/>
      <c r="N17" s="321">
        <v>827144048.53</v>
      </c>
      <c r="O17" s="321"/>
      <c r="P17" s="321">
        <v>774771849.7700001</v>
      </c>
      <c r="Q17" s="321"/>
      <c r="R17" s="321">
        <v>74400000</v>
      </c>
      <c r="S17" s="321"/>
      <c r="T17" s="321">
        <v>74400000</v>
      </c>
      <c r="U17" s="321"/>
      <c r="V17" s="321">
        <v>79236000</v>
      </c>
      <c r="W17" s="321"/>
      <c r="X17" s="321">
        <v>68634000</v>
      </c>
      <c r="Y17" s="303"/>
      <c r="AA17" s="310"/>
    </row>
    <row r="18" spans="1:27" ht="18" customHeight="1">
      <c r="A18" s="306">
        <v>8</v>
      </c>
      <c r="B18" s="306" t="s">
        <v>378</v>
      </c>
      <c r="C18" s="308" t="s">
        <v>816</v>
      </c>
      <c r="D18" s="308" t="s">
        <v>634</v>
      </c>
      <c r="E18" s="306" t="s">
        <v>211</v>
      </c>
      <c r="F18" s="322">
        <v>60000</v>
      </c>
      <c r="G18" s="322"/>
      <c r="H18" s="322">
        <v>60000</v>
      </c>
      <c r="I18" s="322"/>
      <c r="J18" s="319">
        <v>37.73</v>
      </c>
      <c r="K18" s="319"/>
      <c r="L18" s="319">
        <v>37.73</v>
      </c>
      <c r="M18" s="320"/>
      <c r="N18" s="321">
        <v>618787310.4499999</v>
      </c>
      <c r="O18" s="321"/>
      <c r="P18" s="321">
        <v>549157252.25</v>
      </c>
      <c r="Q18" s="321"/>
      <c r="R18" s="321">
        <v>22639600</v>
      </c>
      <c r="S18" s="321"/>
      <c r="T18" s="321">
        <v>22639600</v>
      </c>
      <c r="U18" s="321"/>
      <c r="V18" s="321">
        <v>19243660</v>
      </c>
      <c r="W18" s="321"/>
      <c r="X18" s="321">
        <v>16979700</v>
      </c>
      <c r="Y18" s="303"/>
      <c r="AA18" s="310"/>
    </row>
    <row r="19" spans="1:27" ht="18" customHeight="1">
      <c r="A19" s="306">
        <v>9</v>
      </c>
      <c r="B19" s="306" t="s">
        <v>52</v>
      </c>
      <c r="C19" s="308" t="s">
        <v>60</v>
      </c>
      <c r="D19" s="308" t="s">
        <v>53</v>
      </c>
      <c r="E19" s="306" t="s">
        <v>263</v>
      </c>
      <c r="F19" s="322">
        <v>378934</v>
      </c>
      <c r="G19" s="322"/>
      <c r="H19" s="525">
        <v>0</v>
      </c>
      <c r="I19" s="322"/>
      <c r="J19" s="319">
        <v>25.5</v>
      </c>
      <c r="K19" s="319"/>
      <c r="L19" s="319">
        <v>0</v>
      </c>
      <c r="M19" s="320"/>
      <c r="N19" s="321">
        <v>212150017.02</v>
      </c>
      <c r="O19" s="321"/>
      <c r="P19" s="321">
        <v>0</v>
      </c>
      <c r="Q19" s="321"/>
      <c r="R19" s="321">
        <v>196965028</v>
      </c>
      <c r="S19" s="321"/>
      <c r="T19" s="321">
        <v>0</v>
      </c>
      <c r="U19" s="321"/>
      <c r="V19" s="321">
        <v>0</v>
      </c>
      <c r="W19" s="321"/>
      <c r="X19" s="321">
        <v>0</v>
      </c>
      <c r="Y19" s="303"/>
      <c r="AA19" s="310"/>
    </row>
    <row r="20" spans="1:27" ht="18" customHeight="1">
      <c r="A20" s="306">
        <v>10</v>
      </c>
      <c r="B20" s="306" t="s">
        <v>378</v>
      </c>
      <c r="C20" s="308" t="s">
        <v>651</v>
      </c>
      <c r="D20" s="308" t="s">
        <v>652</v>
      </c>
      <c r="E20" s="306" t="s">
        <v>211</v>
      </c>
      <c r="F20" s="322">
        <v>250000</v>
      </c>
      <c r="G20" s="322"/>
      <c r="H20" s="322">
        <v>250000</v>
      </c>
      <c r="I20" s="322"/>
      <c r="J20" s="319">
        <v>40</v>
      </c>
      <c r="K20" s="319"/>
      <c r="L20" s="319">
        <v>40</v>
      </c>
      <c r="M20" s="320"/>
      <c r="N20" s="321">
        <v>158197479.51</v>
      </c>
      <c r="O20" s="321"/>
      <c r="P20" s="321">
        <v>118049298.88</v>
      </c>
      <c r="Q20" s="321"/>
      <c r="R20" s="321">
        <v>100000000</v>
      </c>
      <c r="S20" s="321"/>
      <c r="T20" s="321">
        <v>100000000</v>
      </c>
      <c r="U20" s="321"/>
      <c r="V20" s="321">
        <v>1000000</v>
      </c>
      <c r="W20" s="321"/>
      <c r="X20" s="321">
        <v>3000000</v>
      </c>
      <c r="Y20" s="303"/>
      <c r="AA20" s="310"/>
    </row>
    <row r="21" spans="1:27" ht="18" customHeight="1">
      <c r="A21" s="306">
        <v>11</v>
      </c>
      <c r="B21" s="306" t="s">
        <v>378</v>
      </c>
      <c r="C21" s="308" t="s">
        <v>642</v>
      </c>
      <c r="D21" s="308" t="s">
        <v>261</v>
      </c>
      <c r="E21" s="306" t="s">
        <v>211</v>
      </c>
      <c r="F21" s="322">
        <v>40000</v>
      </c>
      <c r="G21" s="322"/>
      <c r="H21" s="322">
        <v>40000</v>
      </c>
      <c r="I21" s="322"/>
      <c r="J21" s="319">
        <v>28.15</v>
      </c>
      <c r="K21" s="319"/>
      <c r="L21" s="319">
        <v>28.15</v>
      </c>
      <c r="M21" s="320"/>
      <c r="N21" s="321">
        <v>119378877.03</v>
      </c>
      <c r="O21" s="321"/>
      <c r="P21" s="321">
        <v>112029581.59</v>
      </c>
      <c r="Q21" s="321"/>
      <c r="R21" s="321">
        <v>11258200</v>
      </c>
      <c r="S21" s="321"/>
      <c r="T21" s="321">
        <v>11258200</v>
      </c>
      <c r="U21" s="321"/>
      <c r="V21" s="321">
        <v>3377460</v>
      </c>
      <c r="W21" s="321"/>
      <c r="X21" s="321">
        <v>2814550</v>
      </c>
      <c r="Y21" s="303"/>
      <c r="AA21" s="310"/>
    </row>
    <row r="22" spans="1:27" ht="18" customHeight="1">
      <c r="A22" s="306">
        <v>12</v>
      </c>
      <c r="B22" s="306" t="s">
        <v>378</v>
      </c>
      <c r="C22" s="308" t="s">
        <v>703</v>
      </c>
      <c r="D22" s="308" t="s">
        <v>634</v>
      </c>
      <c r="E22" s="306" t="s">
        <v>211</v>
      </c>
      <c r="F22" s="322">
        <v>120000</v>
      </c>
      <c r="G22" s="322"/>
      <c r="H22" s="322">
        <v>120000</v>
      </c>
      <c r="I22" s="322"/>
      <c r="J22" s="319">
        <v>20</v>
      </c>
      <c r="K22" s="319"/>
      <c r="L22" s="319">
        <v>20</v>
      </c>
      <c r="M22" s="320"/>
      <c r="N22" s="321">
        <v>114746030.56000002</v>
      </c>
      <c r="O22" s="321"/>
      <c r="P22" s="321">
        <v>112118383.9</v>
      </c>
      <c r="Q22" s="321"/>
      <c r="R22" s="321">
        <v>47625000</v>
      </c>
      <c r="S22" s="321"/>
      <c r="T22" s="321">
        <v>47625000</v>
      </c>
      <c r="U22" s="321"/>
      <c r="V22" s="321">
        <v>0</v>
      </c>
      <c r="W22" s="321"/>
      <c r="X22" s="321">
        <v>1680000</v>
      </c>
      <c r="Y22" s="303"/>
      <c r="AA22" s="310"/>
    </row>
    <row r="23" spans="1:27" ht="18" customHeight="1">
      <c r="A23" s="306">
        <v>13</v>
      </c>
      <c r="B23" s="306" t="s">
        <v>378</v>
      </c>
      <c r="C23" s="308" t="s">
        <v>716</v>
      </c>
      <c r="D23" s="308" t="s">
        <v>261</v>
      </c>
      <c r="E23" s="306" t="s">
        <v>308</v>
      </c>
      <c r="F23" s="322">
        <v>270000</v>
      </c>
      <c r="G23" s="322"/>
      <c r="H23" s="322">
        <v>270000</v>
      </c>
      <c r="I23" s="322"/>
      <c r="J23" s="319">
        <v>36</v>
      </c>
      <c r="K23" s="319"/>
      <c r="L23" s="319">
        <v>36</v>
      </c>
      <c r="M23" s="321"/>
      <c r="N23" s="321">
        <v>97008470.83</v>
      </c>
      <c r="O23" s="321"/>
      <c r="P23" s="321">
        <v>97007432.32</v>
      </c>
      <c r="Q23" s="321"/>
      <c r="R23" s="321">
        <v>97199990</v>
      </c>
      <c r="S23" s="321"/>
      <c r="T23" s="321">
        <v>97199990</v>
      </c>
      <c r="U23" s="321"/>
      <c r="V23" s="321">
        <v>0</v>
      </c>
      <c r="W23" s="321"/>
      <c r="X23" s="321">
        <v>0</v>
      </c>
      <c r="Y23" s="303"/>
      <c r="AA23" s="310"/>
    </row>
    <row r="24" spans="1:27" ht="18" customHeight="1">
      <c r="A24" s="306">
        <v>14</v>
      </c>
      <c r="B24" s="306" t="s">
        <v>378</v>
      </c>
      <c r="C24" s="308" t="s">
        <v>470</v>
      </c>
      <c r="D24" s="308" t="s">
        <v>471</v>
      </c>
      <c r="E24" s="306" t="s">
        <v>712</v>
      </c>
      <c r="F24" s="322">
        <v>332000</v>
      </c>
      <c r="G24" s="322"/>
      <c r="H24" s="322">
        <v>332000</v>
      </c>
      <c r="I24" s="322"/>
      <c r="J24" s="319">
        <v>20</v>
      </c>
      <c r="K24" s="319"/>
      <c r="L24" s="319">
        <v>20</v>
      </c>
      <c r="M24" s="321"/>
      <c r="N24" s="321">
        <v>66426893.309999995</v>
      </c>
      <c r="O24" s="321"/>
      <c r="P24" s="321">
        <v>64348817.93</v>
      </c>
      <c r="Q24" s="321"/>
      <c r="R24" s="321">
        <v>66400000</v>
      </c>
      <c r="S24" s="321"/>
      <c r="T24" s="321">
        <v>66400000</v>
      </c>
      <c r="U24" s="321"/>
      <c r="V24" s="321">
        <v>0</v>
      </c>
      <c r="W24" s="321"/>
      <c r="X24" s="321">
        <v>0</v>
      </c>
      <c r="Y24" s="303"/>
      <c r="AA24" s="310"/>
    </row>
    <row r="25" spans="1:27" ht="18" customHeight="1">
      <c r="A25" s="306">
        <v>15</v>
      </c>
      <c r="B25" s="306" t="s">
        <v>378</v>
      </c>
      <c r="C25" s="308" t="s">
        <v>635</v>
      </c>
      <c r="D25" s="308" t="s">
        <v>636</v>
      </c>
      <c r="E25" s="306" t="s">
        <v>216</v>
      </c>
      <c r="F25" s="322">
        <v>20000</v>
      </c>
      <c r="G25" s="322"/>
      <c r="H25" s="322">
        <v>20000</v>
      </c>
      <c r="I25" s="322"/>
      <c r="J25" s="319">
        <v>33.52</v>
      </c>
      <c r="K25" s="319"/>
      <c r="L25" s="319">
        <v>33.52</v>
      </c>
      <c r="M25" s="320"/>
      <c r="N25" s="321">
        <v>61546238.6</v>
      </c>
      <c r="O25" s="323"/>
      <c r="P25" s="321">
        <v>65746995.08</v>
      </c>
      <c r="Q25" s="323"/>
      <c r="R25" s="321">
        <v>6704000</v>
      </c>
      <c r="S25" s="321"/>
      <c r="T25" s="321">
        <v>6704000</v>
      </c>
      <c r="U25" s="321"/>
      <c r="V25" s="321">
        <v>335200</v>
      </c>
      <c r="W25" s="321"/>
      <c r="X25" s="321">
        <v>670400</v>
      </c>
      <c r="Y25" s="303"/>
      <c r="AA25" s="310"/>
    </row>
    <row r="26" spans="1:27" ht="18" customHeight="1">
      <c r="A26" s="306">
        <v>16</v>
      </c>
      <c r="B26" s="306" t="s">
        <v>378</v>
      </c>
      <c r="C26" s="308" t="s">
        <v>817</v>
      </c>
      <c r="D26" s="308" t="s">
        <v>646</v>
      </c>
      <c r="E26" s="306" t="s">
        <v>216</v>
      </c>
      <c r="F26" s="322">
        <v>142000</v>
      </c>
      <c r="G26" s="322"/>
      <c r="H26" s="322">
        <v>142000</v>
      </c>
      <c r="I26" s="322"/>
      <c r="J26" s="319">
        <v>23.75</v>
      </c>
      <c r="K26" s="319"/>
      <c r="L26" s="319">
        <v>23.75</v>
      </c>
      <c r="M26" s="320"/>
      <c r="N26" s="321">
        <v>52926449.940000005</v>
      </c>
      <c r="O26" s="321"/>
      <c r="P26" s="321">
        <v>48922499.7</v>
      </c>
      <c r="Q26" s="321"/>
      <c r="R26" s="321">
        <v>33725000</v>
      </c>
      <c r="S26" s="321"/>
      <c r="T26" s="321">
        <v>33725000</v>
      </c>
      <c r="U26" s="321"/>
      <c r="V26" s="321">
        <v>505875</v>
      </c>
      <c r="W26" s="321"/>
      <c r="X26" s="321">
        <v>505875</v>
      </c>
      <c r="Y26" s="303"/>
      <c r="AA26" s="310"/>
    </row>
    <row r="27" spans="1:27" ht="18" customHeight="1">
      <c r="A27" s="306">
        <v>17</v>
      </c>
      <c r="B27" s="306" t="s">
        <v>378</v>
      </c>
      <c r="C27" s="308" t="s">
        <v>647</v>
      </c>
      <c r="D27" s="308" t="s">
        <v>257</v>
      </c>
      <c r="E27" s="306" t="s">
        <v>211</v>
      </c>
      <c r="F27" s="322">
        <v>40000</v>
      </c>
      <c r="G27" s="322"/>
      <c r="H27" s="322">
        <v>40000</v>
      </c>
      <c r="I27" s="322"/>
      <c r="J27" s="319">
        <v>22.5</v>
      </c>
      <c r="K27" s="319"/>
      <c r="L27" s="319">
        <v>22.5</v>
      </c>
      <c r="M27" s="320"/>
      <c r="N27" s="321">
        <v>47106254.28</v>
      </c>
      <c r="O27" s="321"/>
      <c r="P27" s="321">
        <v>58090969.95</v>
      </c>
      <c r="Q27" s="321"/>
      <c r="R27" s="321">
        <v>9000000</v>
      </c>
      <c r="S27" s="321"/>
      <c r="T27" s="321">
        <v>9000000</v>
      </c>
      <c r="U27" s="321"/>
      <c r="V27" s="321">
        <v>0</v>
      </c>
      <c r="W27" s="321"/>
      <c r="X27" s="321">
        <v>450000</v>
      </c>
      <c r="Y27" s="303"/>
      <c r="AA27" s="310"/>
    </row>
    <row r="28" spans="1:27" ht="18" customHeight="1">
      <c r="A28" s="306">
        <v>18</v>
      </c>
      <c r="B28" s="306" t="s">
        <v>378</v>
      </c>
      <c r="C28" s="308" t="s">
        <v>638</v>
      </c>
      <c r="D28" s="308" t="s">
        <v>639</v>
      </c>
      <c r="E28" s="306" t="s">
        <v>263</v>
      </c>
      <c r="F28" s="322">
        <v>20000</v>
      </c>
      <c r="G28" s="322"/>
      <c r="H28" s="322">
        <v>20000</v>
      </c>
      <c r="I28" s="322"/>
      <c r="J28" s="319">
        <v>40</v>
      </c>
      <c r="K28" s="319"/>
      <c r="L28" s="319">
        <v>40</v>
      </c>
      <c r="M28" s="320"/>
      <c r="N28" s="321">
        <v>31130576.380000003</v>
      </c>
      <c r="O28" s="321"/>
      <c r="P28" s="321">
        <v>24010149.400000002</v>
      </c>
      <c r="Q28" s="321"/>
      <c r="R28" s="321">
        <v>10000000</v>
      </c>
      <c r="S28" s="321"/>
      <c r="T28" s="321">
        <v>10000000</v>
      </c>
      <c r="U28" s="321"/>
      <c r="V28" s="321">
        <v>800000</v>
      </c>
      <c r="W28" s="321"/>
      <c r="X28" s="321">
        <v>800000</v>
      </c>
      <c r="Y28" s="303"/>
      <c r="AA28" s="310"/>
    </row>
    <row r="29" spans="1:27" ht="18" customHeight="1">
      <c r="A29" s="306">
        <v>19</v>
      </c>
      <c r="B29" s="306" t="s">
        <v>378</v>
      </c>
      <c r="C29" s="308" t="s">
        <v>818</v>
      </c>
      <c r="D29" s="308" t="s">
        <v>653</v>
      </c>
      <c r="E29" s="306" t="s">
        <v>263</v>
      </c>
      <c r="F29" s="322">
        <v>20000</v>
      </c>
      <c r="G29" s="322"/>
      <c r="H29" s="322">
        <v>20000</v>
      </c>
      <c r="I29" s="322"/>
      <c r="J29" s="319">
        <v>23.5</v>
      </c>
      <c r="K29" s="319"/>
      <c r="L29" s="319">
        <v>23.5</v>
      </c>
      <c r="M29" s="320"/>
      <c r="N29" s="321">
        <v>25650538.540000003</v>
      </c>
      <c r="O29" s="321"/>
      <c r="P29" s="321">
        <v>27848164.86</v>
      </c>
      <c r="Q29" s="321"/>
      <c r="R29" s="321">
        <v>17285646.740000002</v>
      </c>
      <c r="S29" s="321"/>
      <c r="T29" s="321">
        <v>17285646.740000002</v>
      </c>
      <c r="U29" s="321"/>
      <c r="V29" s="321">
        <v>940000</v>
      </c>
      <c r="W29" s="321"/>
      <c r="X29" s="321">
        <v>980000</v>
      </c>
      <c r="Y29" s="303"/>
      <c r="AA29" s="310"/>
    </row>
    <row r="30" spans="1:27" ht="18" customHeight="1">
      <c r="A30" s="306">
        <v>20</v>
      </c>
      <c r="B30" s="306" t="s">
        <v>378</v>
      </c>
      <c r="C30" s="308" t="s">
        <v>637</v>
      </c>
      <c r="D30" s="308" t="s">
        <v>257</v>
      </c>
      <c r="E30" s="306" t="s">
        <v>712</v>
      </c>
      <c r="F30" s="322">
        <v>111250</v>
      </c>
      <c r="G30" s="322"/>
      <c r="H30" s="322">
        <v>111250</v>
      </c>
      <c r="I30" s="322"/>
      <c r="J30" s="319">
        <v>32.11</v>
      </c>
      <c r="K30" s="319"/>
      <c r="L30" s="319">
        <v>32.11</v>
      </c>
      <c r="M30" s="320"/>
      <c r="N30" s="525">
        <v>12353023.270000001</v>
      </c>
      <c r="O30" s="321"/>
      <c r="P30" s="525">
        <v>27900000</v>
      </c>
      <c r="Q30" s="321"/>
      <c r="R30" s="321">
        <v>58152029.69</v>
      </c>
      <c r="S30" s="321"/>
      <c r="T30" s="321">
        <v>58152029.69</v>
      </c>
      <c r="U30" s="321"/>
      <c r="V30" s="321">
        <v>0</v>
      </c>
      <c r="W30" s="321"/>
      <c r="X30" s="321">
        <v>0</v>
      </c>
      <c r="Y30" s="303"/>
      <c r="AA30" s="310"/>
    </row>
    <row r="31" spans="1:27" ht="18" customHeight="1">
      <c r="A31" s="306">
        <v>21</v>
      </c>
      <c r="B31" s="306" t="s">
        <v>378</v>
      </c>
      <c r="C31" s="308" t="s">
        <v>490</v>
      </c>
      <c r="D31" s="308" t="s">
        <v>491</v>
      </c>
      <c r="E31" s="306" t="s">
        <v>263</v>
      </c>
      <c r="F31" s="322">
        <v>10000</v>
      </c>
      <c r="G31" s="322"/>
      <c r="H31" s="322">
        <v>10000</v>
      </c>
      <c r="I31" s="322"/>
      <c r="J31" s="319">
        <v>30</v>
      </c>
      <c r="K31" s="319"/>
      <c r="L31" s="319">
        <v>30</v>
      </c>
      <c r="M31" s="321"/>
      <c r="N31" s="321">
        <v>11269049.8</v>
      </c>
      <c r="O31" s="321"/>
      <c r="P31" s="321">
        <v>12011116.42</v>
      </c>
      <c r="Q31" s="321"/>
      <c r="R31" s="321">
        <v>11049900</v>
      </c>
      <c r="S31" s="321"/>
      <c r="T31" s="321">
        <v>11049900</v>
      </c>
      <c r="U31" s="321"/>
      <c r="V31" s="321">
        <v>1200000</v>
      </c>
      <c r="W31" s="321"/>
      <c r="X31" s="321">
        <v>2400000</v>
      </c>
      <c r="Y31" s="303"/>
      <c r="AA31" s="310"/>
    </row>
    <row r="32" spans="1:27" ht="18" customHeight="1">
      <c r="A32" s="306">
        <v>22</v>
      </c>
      <c r="B32" s="306"/>
      <c r="C32" s="308" t="s">
        <v>489</v>
      </c>
      <c r="D32" s="308" t="s">
        <v>224</v>
      </c>
      <c r="E32" s="306" t="s">
        <v>308</v>
      </c>
      <c r="F32" s="322" t="s">
        <v>469</v>
      </c>
      <c r="G32" s="322"/>
      <c r="H32" s="322" t="s">
        <v>469</v>
      </c>
      <c r="I32" s="322"/>
      <c r="J32" s="319">
        <v>20</v>
      </c>
      <c r="K32" s="319"/>
      <c r="L32" s="319">
        <v>20</v>
      </c>
      <c r="M32" s="321"/>
      <c r="N32" s="321">
        <v>6464481</v>
      </c>
      <c r="O32" s="321"/>
      <c r="P32" s="321">
        <v>5520529.6</v>
      </c>
      <c r="Q32" s="321"/>
      <c r="R32" s="321">
        <v>3236800</v>
      </c>
      <c r="S32" s="321"/>
      <c r="T32" s="321">
        <v>3236800</v>
      </c>
      <c r="U32" s="321"/>
      <c r="V32" s="321">
        <v>0</v>
      </c>
      <c r="W32" s="321"/>
      <c r="X32" s="321">
        <v>0</v>
      </c>
      <c r="Y32" s="303"/>
      <c r="AA32" s="310"/>
    </row>
    <row r="33" spans="1:27" ht="18" customHeight="1">
      <c r="A33" s="306">
        <v>23</v>
      </c>
      <c r="B33" s="306" t="s">
        <v>378</v>
      </c>
      <c r="C33" s="308" t="s">
        <v>650</v>
      </c>
      <c r="D33" s="308" t="s">
        <v>257</v>
      </c>
      <c r="E33" s="306" t="s">
        <v>215</v>
      </c>
      <c r="F33" s="322">
        <v>36000</v>
      </c>
      <c r="G33" s="322"/>
      <c r="H33" s="322">
        <v>36000</v>
      </c>
      <c r="I33" s="322"/>
      <c r="J33" s="319">
        <v>20</v>
      </c>
      <c r="K33" s="319"/>
      <c r="L33" s="319">
        <v>20</v>
      </c>
      <c r="M33" s="320"/>
      <c r="N33" s="321">
        <v>3980439.6799999992</v>
      </c>
      <c r="O33" s="321"/>
      <c r="P33" s="321">
        <v>4793035.319999999</v>
      </c>
      <c r="Q33" s="321"/>
      <c r="R33" s="321">
        <v>7200000</v>
      </c>
      <c r="S33" s="321"/>
      <c r="T33" s="321">
        <v>7200000</v>
      </c>
      <c r="U33" s="321"/>
      <c r="V33" s="321">
        <v>0</v>
      </c>
      <c r="W33" s="321"/>
      <c r="X33" s="321">
        <v>0</v>
      </c>
      <c r="Y33" s="303"/>
      <c r="AA33" s="310"/>
    </row>
    <row r="34" spans="1:27" ht="18" customHeight="1">
      <c r="A34" s="306">
        <v>24</v>
      </c>
      <c r="B34" s="306" t="s">
        <v>378</v>
      </c>
      <c r="C34" s="308" t="s">
        <v>640</v>
      </c>
      <c r="D34" s="308" t="s">
        <v>641</v>
      </c>
      <c r="E34" s="306" t="s">
        <v>712</v>
      </c>
      <c r="F34" s="322">
        <v>200000</v>
      </c>
      <c r="G34" s="322"/>
      <c r="H34" s="322">
        <v>200000</v>
      </c>
      <c r="I34" s="322"/>
      <c r="J34" s="319">
        <v>29.73</v>
      </c>
      <c r="K34" s="319"/>
      <c r="L34" s="319">
        <v>29.73</v>
      </c>
      <c r="M34" s="320"/>
      <c r="N34" s="321">
        <v>769619.5400000033</v>
      </c>
      <c r="O34" s="321"/>
      <c r="P34" s="321">
        <v>13278020.530000003</v>
      </c>
      <c r="Q34" s="321"/>
      <c r="R34" s="321">
        <v>77791484</v>
      </c>
      <c r="S34" s="321"/>
      <c r="T34" s="321">
        <v>77791484</v>
      </c>
      <c r="U34" s="321"/>
      <c r="V34" s="321">
        <v>0</v>
      </c>
      <c r="W34" s="321"/>
      <c r="X34" s="321">
        <v>0</v>
      </c>
      <c r="Y34" s="303"/>
      <c r="AA34" s="310"/>
    </row>
    <row r="35" spans="1:27" ht="18" customHeight="1">
      <c r="A35" s="306">
        <v>25</v>
      </c>
      <c r="B35" s="306" t="s">
        <v>378</v>
      </c>
      <c r="C35" s="308" t="s">
        <v>648</v>
      </c>
      <c r="D35" s="308" t="s">
        <v>649</v>
      </c>
      <c r="E35" s="306" t="s">
        <v>211</v>
      </c>
      <c r="F35" s="525">
        <v>0</v>
      </c>
      <c r="G35" s="322"/>
      <c r="H35" s="322">
        <v>160000</v>
      </c>
      <c r="I35" s="322"/>
      <c r="J35" s="319">
        <v>0</v>
      </c>
      <c r="K35" s="319"/>
      <c r="L35" s="319">
        <v>21</v>
      </c>
      <c r="M35" s="320"/>
      <c r="N35" s="321">
        <v>0</v>
      </c>
      <c r="O35" s="321"/>
      <c r="P35" s="321">
        <v>37333393.35</v>
      </c>
      <c r="Q35" s="321"/>
      <c r="R35" s="321">
        <v>0</v>
      </c>
      <c r="S35" s="321"/>
      <c r="T35" s="321">
        <v>33600000</v>
      </c>
      <c r="U35" s="321"/>
      <c r="V35" s="321">
        <v>372960</v>
      </c>
      <c r="W35" s="321"/>
      <c r="X35" s="321">
        <v>20916000</v>
      </c>
      <c r="Y35" s="303"/>
      <c r="AA35" s="310"/>
    </row>
    <row r="36" spans="1:27" ht="18" customHeight="1">
      <c r="A36" s="306">
        <v>26</v>
      </c>
      <c r="B36" s="306" t="s">
        <v>378</v>
      </c>
      <c r="C36" s="308" t="s">
        <v>644</v>
      </c>
      <c r="D36" s="308" t="s">
        <v>261</v>
      </c>
      <c r="E36" s="306" t="s">
        <v>211</v>
      </c>
      <c r="F36" s="322">
        <v>20000</v>
      </c>
      <c r="G36" s="322"/>
      <c r="H36" s="322">
        <v>20000</v>
      </c>
      <c r="I36" s="322"/>
      <c r="J36" s="319">
        <v>26.25</v>
      </c>
      <c r="K36" s="319"/>
      <c r="L36" s="319">
        <v>26.25</v>
      </c>
      <c r="M36" s="320"/>
      <c r="N36" s="321">
        <v>0</v>
      </c>
      <c r="O36" s="321"/>
      <c r="P36" s="321">
        <v>0</v>
      </c>
      <c r="Q36" s="321"/>
      <c r="R36" s="321">
        <v>5250000</v>
      </c>
      <c r="S36" s="321"/>
      <c r="T36" s="321">
        <v>5250000</v>
      </c>
      <c r="U36" s="321"/>
      <c r="V36" s="321">
        <v>525000</v>
      </c>
      <c r="W36" s="321"/>
      <c r="X36" s="321">
        <v>1575000</v>
      </c>
      <c r="Y36" s="303"/>
      <c r="AA36" s="310"/>
    </row>
    <row r="37" spans="2:25" ht="18" customHeight="1">
      <c r="B37" s="307"/>
      <c r="C37" s="307" t="s">
        <v>241</v>
      </c>
      <c r="E37" s="305"/>
      <c r="L37" s="325"/>
      <c r="M37" s="325"/>
      <c r="N37" s="326">
        <f>SUM(N11:N36)</f>
        <v>14661349342.634007</v>
      </c>
      <c r="O37" s="325"/>
      <c r="P37" s="326">
        <f>SUM(P11:P36)</f>
        <v>13638773794.454004</v>
      </c>
      <c r="Q37" s="325"/>
      <c r="R37" s="326">
        <f>SUM(R11:R36)</f>
        <v>2226134807.11</v>
      </c>
      <c r="S37" s="325"/>
      <c r="T37" s="326">
        <f>SUM(T11:T36)</f>
        <v>2062769779.1100001</v>
      </c>
      <c r="U37" s="325"/>
      <c r="V37" s="326">
        <f>SUM(V11:V36)</f>
        <v>509315600.3</v>
      </c>
      <c r="W37" s="325"/>
      <c r="X37" s="326">
        <f>SUM(X11:X36)</f>
        <v>518063984</v>
      </c>
      <c r="Y37" s="303"/>
    </row>
    <row r="38" spans="2:25" ht="18" customHeight="1">
      <c r="B38" s="327" t="s">
        <v>597</v>
      </c>
      <c r="E38" s="305"/>
      <c r="N38" s="324">
        <v>0</v>
      </c>
      <c r="O38" s="328"/>
      <c r="P38" s="329">
        <v>0</v>
      </c>
      <c r="Q38" s="328"/>
      <c r="R38" s="328">
        <v>-78159929.16</v>
      </c>
      <c r="S38" s="328"/>
      <c r="T38" s="328">
        <f>-35908114.91-15500000-32001814.25</f>
        <v>-83409929.16</v>
      </c>
      <c r="U38" s="328"/>
      <c r="V38" s="325">
        <v>0</v>
      </c>
      <c r="W38" s="325"/>
      <c r="X38" s="325">
        <v>0</v>
      </c>
      <c r="Y38" s="303"/>
    </row>
    <row r="39" spans="2:26" ht="18" customHeight="1" thickBot="1">
      <c r="B39" s="307" t="s">
        <v>654</v>
      </c>
      <c r="E39" s="305"/>
      <c r="N39" s="330">
        <f>SUM(N37:N38)</f>
        <v>14661349342.634007</v>
      </c>
      <c r="O39" s="325"/>
      <c r="P39" s="330">
        <f>SUM(P37:P38)</f>
        <v>13638773794.454004</v>
      </c>
      <c r="Q39" s="325"/>
      <c r="R39" s="330">
        <f>SUM(R37:R38)</f>
        <v>2147974877.9500003</v>
      </c>
      <c r="S39" s="325"/>
      <c r="T39" s="330">
        <f>SUM(T37:T38)</f>
        <v>1979359849.95</v>
      </c>
      <c r="U39" s="325"/>
      <c r="V39" s="330">
        <f>SUM(V37:V38)</f>
        <v>509315600.3</v>
      </c>
      <c r="W39" s="325"/>
      <c r="X39" s="330">
        <f>SUM(X37:X38)</f>
        <v>518063984</v>
      </c>
      <c r="Y39" s="303"/>
      <c r="Z39" s="331"/>
    </row>
    <row r="40" spans="2:25" ht="12.75" customHeight="1" thickTop="1">
      <c r="B40" s="307"/>
      <c r="E40" s="30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03"/>
    </row>
    <row r="41" spans="1:24" s="332" customFormat="1" ht="18" customHeight="1">
      <c r="A41" s="333"/>
      <c r="B41" s="333" t="s">
        <v>162</v>
      </c>
      <c r="I41" s="745"/>
      <c r="M41" s="733"/>
      <c r="N41" s="733"/>
      <c r="O41" s="733"/>
      <c r="P41" s="733"/>
      <c r="Q41" s="733"/>
      <c r="R41" s="733"/>
      <c r="S41" s="733"/>
      <c r="T41" s="733"/>
      <c r="U41" s="733"/>
      <c r="V41" s="733"/>
      <c r="W41" s="733"/>
      <c r="X41" s="734"/>
    </row>
    <row r="42" spans="1:24" s="332" customFormat="1" ht="18" customHeight="1">
      <c r="A42" s="304" t="s">
        <v>163</v>
      </c>
      <c r="B42" s="333"/>
      <c r="I42" s="745"/>
      <c r="M42" s="733"/>
      <c r="N42" s="733"/>
      <c r="O42" s="733"/>
      <c r="P42" s="733"/>
      <c r="Q42" s="733"/>
      <c r="R42" s="733"/>
      <c r="S42" s="733"/>
      <c r="T42" s="733"/>
      <c r="U42" s="733"/>
      <c r="V42" s="733"/>
      <c r="W42" s="733"/>
      <c r="X42" s="734"/>
    </row>
    <row r="43" spans="1:24" s="332" customFormat="1" ht="18" customHeight="1">
      <c r="A43" s="304" t="s">
        <v>95</v>
      </c>
      <c r="B43" s="304"/>
      <c r="I43" s="745"/>
      <c r="M43" s="733"/>
      <c r="N43" s="733"/>
      <c r="O43" s="733"/>
      <c r="P43" s="733"/>
      <c r="Q43" s="733"/>
      <c r="R43" s="733"/>
      <c r="S43" s="733"/>
      <c r="T43" s="733"/>
      <c r="U43" s="733"/>
      <c r="V43" s="733"/>
      <c r="W43" s="733"/>
      <c r="X43" s="734"/>
    </row>
    <row r="44" spans="1:25" ht="18">
      <c r="A44" s="333"/>
      <c r="B44" s="333"/>
      <c r="C44" s="333"/>
      <c r="D44" s="333"/>
      <c r="E44" s="333"/>
      <c r="I44" s="304"/>
      <c r="O44" s="333"/>
      <c r="P44" s="334"/>
      <c r="Q44" s="333"/>
      <c r="R44" s="334"/>
      <c r="S44" s="325"/>
      <c r="T44" s="325"/>
      <c r="U44" s="325"/>
      <c r="V44" s="325"/>
      <c r="W44" s="325"/>
      <c r="X44" s="325"/>
      <c r="Y44" s="303"/>
    </row>
    <row r="45" spans="1:24" ht="18">
      <c r="A45" s="333"/>
      <c r="B45" s="333"/>
      <c r="C45" s="333"/>
      <c r="D45" s="333"/>
      <c r="E45" s="335" t="s">
        <v>731</v>
      </c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R45" s="325"/>
      <c r="S45" s="325"/>
      <c r="T45" s="325"/>
      <c r="U45" s="325"/>
      <c r="V45" s="325"/>
      <c r="W45" s="325"/>
      <c r="X45" s="303"/>
    </row>
    <row r="46" spans="2:5" ht="18" customHeight="1">
      <c r="B46" s="333"/>
      <c r="E46" s="305"/>
    </row>
    <row r="47" ht="18" customHeight="1">
      <c r="E47" s="305"/>
    </row>
    <row r="48" spans="5:16" ht="18" customHeight="1">
      <c r="E48" s="305"/>
      <c r="P48" s="310"/>
    </row>
    <row r="49" ht="18" customHeight="1">
      <c r="E49" s="305"/>
    </row>
    <row r="50" ht="18" customHeight="1">
      <c r="E50" s="305"/>
    </row>
    <row r="51" ht="18" customHeight="1">
      <c r="E51" s="305"/>
    </row>
    <row r="52" ht="18" customHeight="1">
      <c r="E52" s="305"/>
    </row>
    <row r="53" ht="18" customHeight="1">
      <c r="E53" s="305"/>
    </row>
    <row r="54" ht="18" customHeight="1">
      <c r="E54" s="305"/>
    </row>
    <row r="55" ht="18" customHeight="1">
      <c r="E55" s="305"/>
    </row>
    <row r="56" ht="18" customHeight="1">
      <c r="E56" s="305"/>
    </row>
    <row r="57" ht="18" customHeight="1">
      <c r="E57" s="305"/>
    </row>
    <row r="58" ht="18" customHeight="1">
      <c r="E58" s="305"/>
    </row>
    <row r="59" ht="18" customHeight="1">
      <c r="E59" s="305"/>
    </row>
    <row r="60" ht="18" customHeight="1">
      <c r="E60" s="305"/>
    </row>
    <row r="61" ht="18" customHeight="1">
      <c r="E61" s="305"/>
    </row>
    <row r="62" ht="18" customHeight="1">
      <c r="E62" s="305"/>
    </row>
    <row r="63" ht="18" customHeight="1">
      <c r="E63" s="305"/>
    </row>
    <row r="64" ht="18" customHeight="1">
      <c r="E64" s="305"/>
    </row>
    <row r="65" ht="18" customHeight="1">
      <c r="E65" s="305"/>
    </row>
    <row r="66" ht="18" customHeight="1">
      <c r="E66" s="305"/>
    </row>
    <row r="67" ht="18" customHeight="1">
      <c r="E67" s="305"/>
    </row>
    <row r="68" ht="18" customHeight="1">
      <c r="E68" s="305"/>
    </row>
    <row r="69" ht="18" customHeight="1">
      <c r="E69" s="305"/>
    </row>
    <row r="70" ht="18" customHeight="1">
      <c r="E70" s="305"/>
    </row>
    <row r="71" ht="18" customHeight="1">
      <c r="E71" s="305"/>
    </row>
    <row r="72" ht="18" customHeight="1">
      <c r="E72" s="305"/>
    </row>
    <row r="73" ht="18" customHeight="1">
      <c r="E73" s="305"/>
    </row>
    <row r="74" ht="9" customHeight="1">
      <c r="E74" s="305"/>
    </row>
    <row r="75" ht="18" customHeight="1">
      <c r="E75" s="305"/>
    </row>
    <row r="76" ht="18" customHeight="1">
      <c r="E76" s="305"/>
    </row>
    <row r="77" ht="18" customHeight="1">
      <c r="E77" s="305"/>
    </row>
    <row r="78" ht="18" customHeight="1">
      <c r="E78" s="305"/>
    </row>
    <row r="79" ht="18" customHeight="1">
      <c r="E79" s="305"/>
    </row>
    <row r="80" ht="18" customHeight="1">
      <c r="E80" s="305"/>
    </row>
    <row r="81" ht="18" customHeight="1">
      <c r="E81" s="305"/>
    </row>
    <row r="82" ht="18" customHeight="1">
      <c r="E82" s="305"/>
    </row>
    <row r="83" ht="18" customHeight="1">
      <c r="E83" s="305"/>
    </row>
    <row r="84" ht="18" customHeight="1">
      <c r="E84" s="305"/>
    </row>
    <row r="85" ht="18" customHeight="1">
      <c r="E85" s="305"/>
    </row>
    <row r="86" ht="18" customHeight="1">
      <c r="E86" s="305"/>
    </row>
    <row r="87" ht="18" customHeight="1">
      <c r="E87" s="305"/>
    </row>
    <row r="88" ht="18" customHeight="1">
      <c r="E88" s="305"/>
    </row>
    <row r="89" ht="18" customHeight="1">
      <c r="E89" s="305"/>
    </row>
    <row r="90" ht="18" customHeight="1">
      <c r="E90" s="305"/>
    </row>
    <row r="91" ht="18" customHeight="1">
      <c r="E91" s="305"/>
    </row>
    <row r="92" ht="18" customHeight="1">
      <c r="E92" s="305"/>
    </row>
    <row r="93" ht="18" customHeight="1">
      <c r="E93" s="305"/>
    </row>
    <row r="94" ht="18" customHeight="1">
      <c r="E94" s="305"/>
    </row>
    <row r="95" ht="18" customHeight="1">
      <c r="E95" s="305"/>
    </row>
    <row r="96" ht="18" customHeight="1">
      <c r="E96" s="305"/>
    </row>
    <row r="97" ht="18" customHeight="1">
      <c r="E97" s="305"/>
    </row>
    <row r="98" ht="18" customHeight="1">
      <c r="E98" s="305"/>
    </row>
    <row r="99" ht="18" customHeight="1">
      <c r="E99" s="305"/>
    </row>
    <row r="100" ht="18" customHeight="1">
      <c r="E100" s="305"/>
    </row>
    <row r="101" ht="18" customHeight="1">
      <c r="E101" s="305"/>
    </row>
    <row r="102" ht="18" customHeight="1">
      <c r="E102" s="305"/>
    </row>
    <row r="103" ht="18" customHeight="1">
      <c r="E103" s="305"/>
    </row>
    <row r="104" ht="18" customHeight="1">
      <c r="E104" s="305"/>
    </row>
    <row r="105" ht="18" customHeight="1">
      <c r="E105" s="305"/>
    </row>
    <row r="106" ht="18" customHeight="1">
      <c r="E106" s="305"/>
    </row>
    <row r="107" ht="18" customHeight="1">
      <c r="E107" s="305"/>
    </row>
    <row r="108" ht="18" customHeight="1">
      <c r="E108" s="305"/>
    </row>
    <row r="109" ht="18" customHeight="1">
      <c r="E109" s="305"/>
    </row>
    <row r="110" ht="18" customHeight="1">
      <c r="E110" s="305"/>
    </row>
    <row r="111" ht="18" customHeight="1">
      <c r="E111" s="305"/>
    </row>
    <row r="112" ht="18" customHeight="1">
      <c r="E112" s="305"/>
    </row>
    <row r="113" ht="18" customHeight="1">
      <c r="E113" s="305"/>
    </row>
    <row r="114" ht="18" customHeight="1">
      <c r="E114" s="305"/>
    </row>
    <row r="115" ht="18" customHeight="1">
      <c r="E115" s="305"/>
    </row>
    <row r="116" ht="18" customHeight="1">
      <c r="E116" s="305"/>
    </row>
    <row r="117" ht="18" customHeight="1">
      <c r="E117" s="305"/>
    </row>
    <row r="118" ht="18" customHeight="1">
      <c r="E118" s="305"/>
    </row>
    <row r="119" ht="18" customHeight="1">
      <c r="E119" s="305"/>
    </row>
    <row r="120" ht="18" customHeight="1">
      <c r="E120" s="305"/>
    </row>
    <row r="121" ht="18" customHeight="1">
      <c r="E121" s="305"/>
    </row>
    <row r="122" ht="18" customHeight="1">
      <c r="E122" s="305"/>
    </row>
    <row r="123" ht="18" customHeight="1">
      <c r="E123" s="305"/>
    </row>
    <row r="124" ht="18" customHeight="1">
      <c r="E124" s="305"/>
    </row>
  </sheetData>
  <sheetProtection/>
  <mergeCells count="16">
    <mergeCell ref="V6:X6"/>
    <mergeCell ref="F7:H7"/>
    <mergeCell ref="J7:L7"/>
    <mergeCell ref="N7:P7"/>
    <mergeCell ref="R7:T7"/>
    <mergeCell ref="V7:X7"/>
    <mergeCell ref="F6:H6"/>
    <mergeCell ref="J6:L6"/>
    <mergeCell ref="N6:P6"/>
    <mergeCell ref="R6:T6"/>
    <mergeCell ref="A1:X1"/>
    <mergeCell ref="F5:H5"/>
    <mergeCell ref="J5:L5"/>
    <mergeCell ref="N5:P5"/>
    <mergeCell ref="R5:T5"/>
    <mergeCell ref="V5:X5"/>
  </mergeCells>
  <printOptions verticalCentered="1"/>
  <pageMargins left="0.6692913385826772" right="0.1968503937007874" top="0.1968503937007874" bottom="0.1968503937007874" header="0.15748031496062992" footer="0.1181102362204724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90" workbookViewId="0" topLeftCell="A1">
      <selection activeCell="G7" sqref="G7"/>
    </sheetView>
  </sheetViews>
  <sheetFormatPr defaultColWidth="10.421875" defaultRowHeight="25.5" customHeight="1"/>
  <cols>
    <col min="1" max="1" width="7.28125" style="432" customWidth="1"/>
    <col min="2" max="2" width="14.7109375" style="432" customWidth="1"/>
    <col min="3" max="3" width="11.421875" style="432" customWidth="1"/>
    <col min="4" max="4" width="11.28125" style="432" customWidth="1"/>
    <col min="5" max="5" width="11.140625" style="432" bestFit="1" customWidth="1"/>
    <col min="6" max="6" width="11.421875" style="432" customWidth="1"/>
    <col min="7" max="7" width="20.28125" style="432" customWidth="1"/>
    <col min="8" max="8" width="2.00390625" style="432" customWidth="1"/>
    <col min="9" max="9" width="19.28125" style="432" customWidth="1"/>
    <col min="10" max="11" width="2.421875" style="432" customWidth="1"/>
    <col min="12" max="16384" width="10.421875" style="432" customWidth="1"/>
  </cols>
  <sheetData>
    <row r="1" spans="1:9" ht="29.25" customHeight="1">
      <c r="A1" s="763" t="s">
        <v>1010</v>
      </c>
      <c r="B1" s="763"/>
      <c r="C1" s="763"/>
      <c r="D1" s="763"/>
      <c r="E1" s="763"/>
      <c r="F1" s="763"/>
      <c r="G1" s="763"/>
      <c r="H1" s="763"/>
      <c r="I1" s="763"/>
    </row>
    <row r="2" spans="1:9" ht="29.25" customHeight="1">
      <c r="A2" s="431"/>
      <c r="B2" s="431"/>
      <c r="C2" s="431"/>
      <c r="D2" s="431"/>
      <c r="E2" s="431"/>
      <c r="F2" s="431"/>
      <c r="G2" s="431"/>
      <c r="H2" s="431"/>
      <c r="I2" s="431"/>
    </row>
    <row r="3" spans="1:9" ht="29.25" customHeight="1">
      <c r="A3" s="433" t="s">
        <v>847</v>
      </c>
      <c r="B3" s="434"/>
      <c r="C3" s="434"/>
      <c r="D3" s="434"/>
      <c r="E3" s="434"/>
      <c r="F3" s="434"/>
      <c r="G3" s="434"/>
      <c r="H3" s="434"/>
      <c r="I3" s="434"/>
    </row>
    <row r="4" spans="1:9" s="436" customFormat="1" ht="29.25" customHeight="1">
      <c r="A4" s="435" t="s">
        <v>848</v>
      </c>
      <c r="B4" s="435"/>
      <c r="C4" s="435"/>
      <c r="D4" s="435"/>
      <c r="E4" s="435"/>
      <c r="F4" s="435"/>
      <c r="G4" s="435"/>
      <c r="H4" s="435"/>
      <c r="I4" s="435"/>
    </row>
    <row r="5" spans="1:9" s="436" customFormat="1" ht="29.25" customHeight="1">
      <c r="A5" s="435"/>
      <c r="B5" s="435" t="s">
        <v>64</v>
      </c>
      <c r="C5" s="435"/>
      <c r="D5" s="435"/>
      <c r="E5" s="435"/>
      <c r="F5" s="435"/>
      <c r="G5" s="435"/>
      <c r="H5" s="435"/>
      <c r="I5" s="435"/>
    </row>
    <row r="6" spans="1:9" s="436" customFormat="1" ht="29.25" customHeight="1">
      <c r="A6" s="435"/>
      <c r="B6" s="435" t="s">
        <v>94</v>
      </c>
      <c r="C6" s="435"/>
      <c r="D6" s="435"/>
      <c r="E6" s="435"/>
      <c r="F6" s="435"/>
      <c r="G6" s="435"/>
      <c r="H6" s="435"/>
      <c r="I6" s="435"/>
    </row>
    <row r="7" spans="1:9" s="436" customFormat="1" ht="29.25" customHeight="1">
      <c r="A7" s="435"/>
      <c r="B7" s="435" t="s">
        <v>83</v>
      </c>
      <c r="C7" s="435"/>
      <c r="D7" s="435"/>
      <c r="E7" s="435"/>
      <c r="F7" s="435"/>
      <c r="G7" s="435"/>
      <c r="H7" s="435"/>
      <c r="I7" s="435"/>
    </row>
    <row r="8" spans="1:9" s="436" customFormat="1" ht="29.25" customHeight="1">
      <c r="A8" s="435"/>
      <c r="B8" s="435" t="s">
        <v>75</v>
      </c>
      <c r="C8" s="435"/>
      <c r="D8" s="435"/>
      <c r="E8" s="435"/>
      <c r="F8" s="435"/>
      <c r="G8" s="435"/>
      <c r="H8" s="435"/>
      <c r="I8" s="435"/>
    </row>
    <row r="9" spans="1:9" s="436" customFormat="1" ht="29.25" customHeight="1">
      <c r="A9" s="437"/>
      <c r="B9" s="435" t="s">
        <v>743</v>
      </c>
      <c r="C9" s="435"/>
      <c r="D9" s="435"/>
      <c r="E9" s="435"/>
      <c r="F9" s="435"/>
      <c r="G9" s="435"/>
      <c r="H9" s="435"/>
      <c r="I9" s="435"/>
    </row>
    <row r="10" spans="1:9" s="436" customFormat="1" ht="29.25" customHeight="1">
      <c r="A10" s="437"/>
      <c r="B10" s="435" t="s">
        <v>745</v>
      </c>
      <c r="C10" s="435"/>
      <c r="D10" s="435"/>
      <c r="E10" s="435"/>
      <c r="F10" s="435"/>
      <c r="G10" s="435"/>
      <c r="H10" s="435"/>
      <c r="I10" s="435"/>
    </row>
    <row r="11" spans="1:9" s="436" customFormat="1" ht="29.25" customHeight="1">
      <c r="A11" s="437"/>
      <c r="B11" s="435" t="s">
        <v>184</v>
      </c>
      <c r="C11" s="435"/>
      <c r="D11" s="435"/>
      <c r="E11" s="435"/>
      <c r="F11" s="435"/>
      <c r="G11" s="435"/>
      <c r="H11" s="435"/>
      <c r="I11" s="435"/>
    </row>
    <row r="12" spans="1:9" s="436" customFormat="1" ht="29.25" customHeight="1">
      <c r="A12" s="437"/>
      <c r="B12" s="435"/>
      <c r="C12" s="435"/>
      <c r="D12" s="435"/>
      <c r="E12" s="435"/>
      <c r="F12" s="435"/>
      <c r="G12" s="435"/>
      <c r="H12" s="435"/>
      <c r="I12" s="435"/>
    </row>
    <row r="13" spans="1:9" s="436" customFormat="1" ht="29.25" customHeight="1">
      <c r="A13" s="437"/>
      <c r="B13" s="435" t="s">
        <v>782</v>
      </c>
      <c r="C13" s="435"/>
      <c r="D13" s="435"/>
      <c r="E13" s="435"/>
      <c r="F13" s="435"/>
      <c r="G13" s="435"/>
      <c r="H13" s="435"/>
      <c r="I13" s="435"/>
    </row>
    <row r="14" spans="1:9" s="436" customFormat="1" ht="29.25" customHeight="1">
      <c r="A14" s="437"/>
      <c r="B14" s="435"/>
      <c r="C14" s="435"/>
      <c r="D14" s="435"/>
      <c r="E14" s="435"/>
      <c r="F14" s="435"/>
      <c r="G14" s="435"/>
      <c r="H14" s="435"/>
      <c r="I14" s="468" t="s">
        <v>243</v>
      </c>
    </row>
    <row r="15" spans="1:9" s="436" customFormat="1" ht="29.25" customHeight="1">
      <c r="A15" s="437"/>
      <c r="C15" s="764" t="s">
        <v>606</v>
      </c>
      <c r="D15" s="764"/>
      <c r="E15" s="764"/>
      <c r="F15" s="438"/>
      <c r="G15" s="567" t="s">
        <v>103</v>
      </c>
      <c r="H15" s="438"/>
      <c r="I15" s="567" t="s">
        <v>446</v>
      </c>
    </row>
    <row r="16" spans="1:9" s="436" customFormat="1" ht="29.25" customHeight="1">
      <c r="A16" s="437"/>
      <c r="C16" s="435" t="s">
        <v>607</v>
      </c>
      <c r="D16" s="435"/>
      <c r="E16" s="435"/>
      <c r="F16" s="435"/>
      <c r="G16" s="605">
        <v>7074226780</v>
      </c>
      <c r="H16" s="435"/>
      <c r="I16" s="605">
        <v>6125727100</v>
      </c>
    </row>
    <row r="17" spans="1:9" s="436" customFormat="1" ht="29.25" customHeight="1">
      <c r="A17" s="437"/>
      <c r="B17" s="435"/>
      <c r="C17" s="435" t="s">
        <v>609</v>
      </c>
      <c r="D17" s="435"/>
      <c r="E17" s="435"/>
      <c r="F17" s="435"/>
      <c r="G17" s="605">
        <v>2871002827.5</v>
      </c>
      <c r="H17" s="435"/>
      <c r="I17" s="605">
        <v>2409002372.5</v>
      </c>
    </row>
    <row r="18" spans="1:9" s="436" customFormat="1" ht="29.25" customHeight="1">
      <c r="A18" s="437"/>
      <c r="B18" s="435"/>
      <c r="C18" s="435" t="s">
        <v>610</v>
      </c>
      <c r="D18" s="435"/>
      <c r="E18" s="435"/>
      <c r="F18" s="435"/>
      <c r="G18" s="605">
        <v>2303715810</v>
      </c>
      <c r="H18" s="435"/>
      <c r="I18" s="605">
        <v>2483438320</v>
      </c>
    </row>
    <row r="19" spans="1:9" s="436" customFormat="1" ht="29.25" customHeight="1">
      <c r="A19" s="437"/>
      <c r="B19" s="435"/>
      <c r="C19" s="435" t="s">
        <v>781</v>
      </c>
      <c r="D19" s="435"/>
      <c r="E19" s="435"/>
      <c r="F19" s="435"/>
      <c r="G19" s="605">
        <v>1237356250</v>
      </c>
      <c r="H19" s="435"/>
      <c r="I19" s="605">
        <v>1282003125</v>
      </c>
    </row>
    <row r="20" spans="1:9" s="436" customFormat="1" ht="29.25" customHeight="1">
      <c r="A20" s="437"/>
      <c r="B20" s="435"/>
      <c r="C20" s="435" t="s">
        <v>608</v>
      </c>
      <c r="D20" s="435"/>
      <c r="E20" s="435"/>
      <c r="F20" s="435"/>
      <c r="G20" s="605">
        <v>680121762</v>
      </c>
      <c r="H20" s="435"/>
      <c r="I20" s="605">
        <v>677299680</v>
      </c>
    </row>
    <row r="21" spans="1:9" s="436" customFormat="1" ht="29.25" customHeight="1" thickBot="1">
      <c r="A21" s="437"/>
      <c r="B21" s="435"/>
      <c r="C21" s="435"/>
      <c r="D21" s="439" t="s">
        <v>241</v>
      </c>
      <c r="E21" s="435"/>
      <c r="F21" s="435"/>
      <c r="G21" s="503">
        <v>14166423429.5</v>
      </c>
      <c r="H21" s="435"/>
      <c r="I21" s="503">
        <f>SUM(I16:I20)</f>
        <v>12977470597.5</v>
      </c>
    </row>
    <row r="22" spans="1:9" s="436" customFormat="1" ht="29.25" customHeight="1" thickTop="1">
      <c r="A22" s="437"/>
      <c r="B22" s="435"/>
      <c r="C22" s="435"/>
      <c r="D22" s="435"/>
      <c r="E22" s="435"/>
      <c r="F22" s="435"/>
      <c r="G22" s="435"/>
      <c r="H22" s="435"/>
      <c r="I22" s="435"/>
    </row>
    <row r="23" spans="1:9" s="436" customFormat="1" ht="27.75" customHeight="1">
      <c r="A23" s="437"/>
      <c r="B23" s="435"/>
      <c r="C23" s="435"/>
      <c r="D23" s="435"/>
      <c r="E23" s="435"/>
      <c r="F23" s="435"/>
      <c r="G23" s="435"/>
      <c r="H23" s="435"/>
      <c r="I23" s="435"/>
    </row>
    <row r="24" spans="1:9" s="436" customFormat="1" ht="26.25" customHeight="1">
      <c r="A24" s="437"/>
      <c r="B24" s="435"/>
      <c r="C24" s="435"/>
      <c r="D24" s="435"/>
      <c r="E24" s="435"/>
      <c r="F24" s="435"/>
      <c r="G24" s="435"/>
      <c r="H24" s="435"/>
      <c r="I24" s="435"/>
    </row>
    <row r="25" spans="1:9" s="436" customFormat="1" ht="26.25" customHeight="1">
      <c r="A25" s="437"/>
      <c r="B25" s="435"/>
      <c r="C25" s="435"/>
      <c r="D25" s="435"/>
      <c r="E25" s="435"/>
      <c r="F25" s="435"/>
      <c r="G25" s="435"/>
      <c r="H25" s="435"/>
      <c r="I25" s="435"/>
    </row>
    <row r="26" spans="1:9" s="436" customFormat="1" ht="26.25" customHeight="1">
      <c r="A26" s="437"/>
      <c r="B26" s="435"/>
      <c r="C26" s="435"/>
      <c r="D26" s="435"/>
      <c r="E26" s="435"/>
      <c r="F26" s="435"/>
      <c r="G26" s="435"/>
      <c r="H26" s="435"/>
      <c r="I26" s="435"/>
    </row>
    <row r="27" spans="1:9" s="436" customFormat="1" ht="26.25" customHeight="1">
      <c r="A27" s="483" t="s">
        <v>1023</v>
      </c>
      <c r="B27" s="483"/>
      <c r="C27" s="116"/>
      <c r="D27" s="483"/>
      <c r="E27" s="483"/>
      <c r="F27" s="483"/>
      <c r="G27" s="483"/>
      <c r="H27" s="483"/>
      <c r="I27" s="483"/>
    </row>
    <row r="28" spans="1:9" ht="25.5" customHeight="1">
      <c r="A28" s="116"/>
      <c r="B28" s="116"/>
      <c r="C28" s="116"/>
      <c r="D28" s="116"/>
      <c r="E28" s="116"/>
      <c r="F28" s="116"/>
      <c r="G28" s="116"/>
      <c r="H28" s="302"/>
      <c r="I28" s="116"/>
    </row>
    <row r="67" ht="9" customHeight="1"/>
  </sheetData>
  <sheetProtection/>
  <mergeCells count="2">
    <mergeCell ref="A1:I1"/>
    <mergeCell ref="C15:E15"/>
  </mergeCells>
  <printOptions/>
  <pageMargins left="0.5118110236220472" right="0" top="0.5905511811023623" bottom="0.3937007874015748" header="0.2755905511811024" footer="0.275590551181102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1"/>
  <sheetViews>
    <sheetView zoomScaleSheetLayoutView="85" workbookViewId="0" topLeftCell="A32">
      <selection activeCell="G7" sqref="G7"/>
    </sheetView>
  </sheetViews>
  <sheetFormatPr defaultColWidth="9.140625" defaultRowHeight="24.75" customHeight="1"/>
  <cols>
    <col min="1" max="1" width="4.57421875" style="232" customWidth="1"/>
    <col min="2" max="2" width="28.57421875" style="232" customWidth="1"/>
    <col min="3" max="3" width="16.140625" style="232" customWidth="1"/>
    <col min="4" max="4" width="8.57421875" style="232" customWidth="1"/>
    <col min="5" max="5" width="12.140625" style="232" customWidth="1"/>
    <col min="6" max="6" width="11.140625" style="232" customWidth="1"/>
    <col min="7" max="8" width="8.421875" style="232" customWidth="1"/>
    <col min="9" max="10" width="13.7109375" style="232" customWidth="1"/>
    <col min="11" max="11" width="12.421875" style="232" bestFit="1" customWidth="1"/>
    <col min="12" max="12" width="11.7109375" style="232" customWidth="1"/>
    <col min="13" max="13" width="1.421875" style="232" customWidth="1"/>
    <col min="14" max="16384" width="9.140625" style="232" customWidth="1"/>
  </cols>
  <sheetData>
    <row r="1" spans="1:12" ht="24.75" customHeight="1">
      <c r="A1" s="393" t="s">
        <v>1011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spans="1:12" ht="24.75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ht="24.75" customHeight="1">
      <c r="A3" s="276" t="s">
        <v>849</v>
      </c>
    </row>
    <row r="4" spans="1:12" s="276" customFormat="1" ht="24.75" customHeight="1">
      <c r="A4" s="240" t="s">
        <v>850</v>
      </c>
      <c r="B4" s="277"/>
      <c r="C4" s="277"/>
      <c r="D4" s="277"/>
      <c r="E4" s="277"/>
      <c r="F4" s="277"/>
      <c r="G4" s="277"/>
      <c r="H4" s="277"/>
      <c r="I4" s="277"/>
      <c r="J4" s="278"/>
      <c r="K4" s="277"/>
      <c r="L4" s="277"/>
    </row>
    <row r="5" spans="1:12" s="276" customFormat="1" ht="24.75" customHeight="1">
      <c r="A5" s="279" t="s">
        <v>251</v>
      </c>
      <c r="B5" s="279" t="s">
        <v>309</v>
      </c>
      <c r="C5" s="279" t="s">
        <v>269</v>
      </c>
      <c r="D5" s="279" t="s">
        <v>248</v>
      </c>
      <c r="E5" s="766" t="s">
        <v>252</v>
      </c>
      <c r="F5" s="766"/>
      <c r="G5" s="766" t="s">
        <v>310</v>
      </c>
      <c r="H5" s="766"/>
      <c r="I5" s="766" t="s">
        <v>253</v>
      </c>
      <c r="J5" s="766"/>
      <c r="K5" s="767" t="s">
        <v>254</v>
      </c>
      <c r="L5" s="767"/>
    </row>
    <row r="6" spans="1:12" s="276" customFormat="1" ht="24.75" customHeight="1">
      <c r="A6" s="279" t="s">
        <v>311</v>
      </c>
      <c r="C6" s="279" t="s">
        <v>312</v>
      </c>
      <c r="D6" s="279" t="s">
        <v>249</v>
      </c>
      <c r="E6" s="768" t="s">
        <v>255</v>
      </c>
      <c r="F6" s="768"/>
      <c r="G6" s="769" t="s">
        <v>313</v>
      </c>
      <c r="H6" s="769"/>
      <c r="I6" s="770" t="s">
        <v>256</v>
      </c>
      <c r="J6" s="770"/>
      <c r="K6" s="770" t="s">
        <v>256</v>
      </c>
      <c r="L6" s="770"/>
    </row>
    <row r="7" spans="1:12" s="276" customFormat="1" ht="24.75" customHeight="1">
      <c r="A7" s="279"/>
      <c r="C7" s="279"/>
      <c r="D7" s="279"/>
      <c r="E7" s="482" t="s">
        <v>155</v>
      </c>
      <c r="F7" s="239" t="s">
        <v>675</v>
      </c>
      <c r="G7" s="482" t="s">
        <v>155</v>
      </c>
      <c r="H7" s="239" t="s">
        <v>675</v>
      </c>
      <c r="I7" s="482" t="s">
        <v>155</v>
      </c>
      <c r="J7" s="239" t="s">
        <v>675</v>
      </c>
      <c r="K7" s="482" t="s">
        <v>155</v>
      </c>
      <c r="L7" s="239" t="s">
        <v>675</v>
      </c>
    </row>
    <row r="8" spans="1:12" ht="24.75" customHeight="1">
      <c r="A8" s="240"/>
      <c r="B8" s="240"/>
      <c r="C8" s="241"/>
      <c r="D8" s="241"/>
      <c r="E8" s="280" t="s">
        <v>810</v>
      </c>
      <c r="F8" s="280" t="s">
        <v>472</v>
      </c>
      <c r="G8" s="280" t="s">
        <v>810</v>
      </c>
      <c r="H8" s="280" t="s">
        <v>472</v>
      </c>
      <c r="I8" s="280" t="s">
        <v>810</v>
      </c>
      <c r="J8" s="280" t="s">
        <v>472</v>
      </c>
      <c r="K8" s="280" t="s">
        <v>810</v>
      </c>
      <c r="L8" s="280" t="s">
        <v>472</v>
      </c>
    </row>
    <row r="9" spans="1:12" ht="24.75" customHeight="1">
      <c r="A9" s="281">
        <v>1</v>
      </c>
      <c r="B9" s="258" t="s">
        <v>233</v>
      </c>
      <c r="C9" s="259" t="s">
        <v>265</v>
      </c>
      <c r="D9" s="260" t="s">
        <v>263</v>
      </c>
      <c r="E9" s="282">
        <v>955000</v>
      </c>
      <c r="F9" s="282">
        <v>955000</v>
      </c>
      <c r="G9" s="723">
        <v>15.57</v>
      </c>
      <c r="H9" s="723">
        <v>15.57</v>
      </c>
      <c r="I9" s="723">
        <v>264227129.37</v>
      </c>
      <c r="J9" s="723">
        <v>264227129.37</v>
      </c>
      <c r="K9" s="723">
        <v>14869703</v>
      </c>
      <c r="L9" s="723">
        <v>26765465.4</v>
      </c>
    </row>
    <row r="10" spans="1:12" ht="24.75" customHeight="1">
      <c r="A10" s="281">
        <v>2</v>
      </c>
      <c r="B10" s="258" t="s">
        <v>519</v>
      </c>
      <c r="C10" s="259" t="s">
        <v>520</v>
      </c>
      <c r="D10" s="260" t="s">
        <v>258</v>
      </c>
      <c r="E10" s="282">
        <v>1634572</v>
      </c>
      <c r="F10" s="282">
        <v>1634572</v>
      </c>
      <c r="G10" s="723">
        <v>4.48</v>
      </c>
      <c r="H10" s="723">
        <v>4.48</v>
      </c>
      <c r="I10" s="723">
        <v>197844509.73</v>
      </c>
      <c r="J10" s="723">
        <v>197844509.73</v>
      </c>
      <c r="K10" s="723">
        <v>0</v>
      </c>
      <c r="L10" s="723">
        <v>0</v>
      </c>
    </row>
    <row r="11" spans="1:12" ht="24.75" customHeight="1">
      <c r="A11" s="281">
        <v>3</v>
      </c>
      <c r="B11" s="258" t="s">
        <v>523</v>
      </c>
      <c r="C11" s="259" t="s">
        <v>520</v>
      </c>
      <c r="D11" s="260" t="s">
        <v>263</v>
      </c>
      <c r="E11" s="282">
        <v>275400</v>
      </c>
      <c r="F11" s="282">
        <v>275400</v>
      </c>
      <c r="G11" s="723">
        <v>5.65</v>
      </c>
      <c r="H11" s="723">
        <v>5.65</v>
      </c>
      <c r="I11" s="723">
        <v>195978047.96</v>
      </c>
      <c r="J11" s="723">
        <v>195978047.96</v>
      </c>
      <c r="K11" s="723">
        <v>622528.6</v>
      </c>
      <c r="L11" s="723">
        <v>0</v>
      </c>
    </row>
    <row r="12" spans="1:12" ht="24.75" customHeight="1">
      <c r="A12" s="281">
        <v>4</v>
      </c>
      <c r="B12" s="258" t="s">
        <v>514</v>
      </c>
      <c r="C12" s="259"/>
      <c r="D12" s="259"/>
      <c r="G12" s="724"/>
      <c r="H12" s="724"/>
      <c r="I12" s="724"/>
      <c r="J12" s="724"/>
      <c r="K12" s="724"/>
      <c r="L12" s="724"/>
    </row>
    <row r="13" spans="1:12" ht="24.75" customHeight="1">
      <c r="A13" s="264"/>
      <c r="B13" s="258" t="s">
        <v>39</v>
      </c>
      <c r="C13" s="259" t="s">
        <v>515</v>
      </c>
      <c r="D13" s="260" t="s">
        <v>211</v>
      </c>
      <c r="E13" s="282">
        <v>149930</v>
      </c>
      <c r="F13" s="282">
        <v>149930</v>
      </c>
      <c r="G13" s="723">
        <v>15.35</v>
      </c>
      <c r="H13" s="723">
        <v>15.35</v>
      </c>
      <c r="I13" s="723">
        <v>130042427.82</v>
      </c>
      <c r="J13" s="723">
        <v>130042427.82</v>
      </c>
      <c r="K13" s="723">
        <v>23016071</v>
      </c>
      <c r="L13" s="723">
        <v>19563660.35</v>
      </c>
    </row>
    <row r="14" spans="1:12" ht="24.75" customHeight="1">
      <c r="A14" s="281">
        <v>5</v>
      </c>
      <c r="B14" s="232" t="s">
        <v>511</v>
      </c>
      <c r="C14" s="260" t="s">
        <v>262</v>
      </c>
      <c r="D14" s="260" t="s">
        <v>258</v>
      </c>
      <c r="E14" s="722" t="s">
        <v>595</v>
      </c>
      <c r="F14" s="722" t="s">
        <v>595</v>
      </c>
      <c r="G14" s="725">
        <v>0.11</v>
      </c>
      <c r="H14" s="725">
        <v>0.11</v>
      </c>
      <c r="I14" s="725">
        <v>92656195</v>
      </c>
      <c r="J14" s="725">
        <v>92656195</v>
      </c>
      <c r="K14" s="723">
        <v>977233.73</v>
      </c>
      <c r="L14" s="723">
        <v>856800.63</v>
      </c>
    </row>
    <row r="15" spans="1:12" s="234" customFormat="1" ht="24.75" customHeight="1">
      <c r="A15" s="281">
        <v>6</v>
      </c>
      <c r="B15" s="234" t="s">
        <v>419</v>
      </c>
      <c r="C15" s="244" t="s">
        <v>224</v>
      </c>
      <c r="D15" s="260" t="s">
        <v>308</v>
      </c>
      <c r="E15" s="731">
        <v>270000</v>
      </c>
      <c r="F15" s="731">
        <v>0</v>
      </c>
      <c r="G15" s="723">
        <v>2.09</v>
      </c>
      <c r="H15" s="723">
        <v>0</v>
      </c>
      <c r="I15" s="723">
        <v>76720760.76</v>
      </c>
      <c r="J15" s="723">
        <v>0</v>
      </c>
      <c r="K15" s="723">
        <v>1691160</v>
      </c>
      <c r="L15" s="723">
        <v>0</v>
      </c>
    </row>
    <row r="16" spans="1:12" ht="24.75" customHeight="1">
      <c r="A16" s="281">
        <v>7</v>
      </c>
      <c r="B16" s="234" t="s">
        <v>560</v>
      </c>
      <c r="C16" s="244" t="s">
        <v>257</v>
      </c>
      <c r="D16" s="260" t="s">
        <v>211</v>
      </c>
      <c r="E16" s="282">
        <v>96000</v>
      </c>
      <c r="F16" s="282">
        <v>96000</v>
      </c>
      <c r="G16" s="723">
        <v>13.78</v>
      </c>
      <c r="H16" s="723">
        <v>13.78</v>
      </c>
      <c r="I16" s="723">
        <v>56886983.49</v>
      </c>
      <c r="J16" s="723">
        <v>56886983.49</v>
      </c>
      <c r="K16" s="723">
        <v>0</v>
      </c>
      <c r="L16" s="723">
        <v>14154672.62</v>
      </c>
    </row>
    <row r="17" spans="1:12" ht="24.75" customHeight="1">
      <c r="A17" s="281">
        <v>8</v>
      </c>
      <c r="B17" s="243" t="s">
        <v>559</v>
      </c>
      <c r="C17" s="244" t="s">
        <v>517</v>
      </c>
      <c r="D17" s="260" t="s">
        <v>211</v>
      </c>
      <c r="E17" s="282">
        <v>149510</v>
      </c>
      <c r="F17" s="282">
        <v>149510</v>
      </c>
      <c r="G17" s="723">
        <v>15.5</v>
      </c>
      <c r="H17" s="723">
        <v>15.5</v>
      </c>
      <c r="I17" s="723">
        <v>43120478</v>
      </c>
      <c r="J17" s="723">
        <v>43120478</v>
      </c>
      <c r="K17" s="723">
        <v>463547.6</v>
      </c>
      <c r="L17" s="723">
        <v>927095.2</v>
      </c>
    </row>
    <row r="18" spans="1:12" ht="24.75" customHeight="1">
      <c r="A18" s="281">
        <v>9</v>
      </c>
      <c r="B18" s="243" t="s">
        <v>573</v>
      </c>
      <c r="C18" s="244" t="s">
        <v>541</v>
      </c>
      <c r="D18" s="260" t="s">
        <v>211</v>
      </c>
      <c r="E18" s="282">
        <v>450000</v>
      </c>
      <c r="F18" s="282">
        <v>450000</v>
      </c>
      <c r="G18" s="723">
        <v>2.82</v>
      </c>
      <c r="H18" s="723">
        <v>2.82</v>
      </c>
      <c r="I18" s="723">
        <v>38008800</v>
      </c>
      <c r="J18" s="723">
        <v>38008800</v>
      </c>
      <c r="K18" s="723">
        <v>19891272</v>
      </c>
      <c r="L18" s="723">
        <v>16217088</v>
      </c>
    </row>
    <row r="19" spans="1:12" ht="24.75" customHeight="1">
      <c r="A19" s="281">
        <v>10</v>
      </c>
      <c r="B19" s="258" t="s">
        <v>521</v>
      </c>
      <c r="C19" s="259" t="s">
        <v>257</v>
      </c>
      <c r="E19" s="264"/>
      <c r="F19" s="264"/>
      <c r="G19" s="724"/>
      <c r="H19" s="724"/>
      <c r="I19" s="724"/>
      <c r="J19" s="724"/>
      <c r="K19" s="724"/>
      <c r="L19" s="724"/>
    </row>
    <row r="20" spans="1:12" ht="24.75" customHeight="1">
      <c r="A20" s="281"/>
      <c r="B20" s="258"/>
      <c r="C20" s="259" t="s">
        <v>522</v>
      </c>
      <c r="D20" s="260" t="s">
        <v>212</v>
      </c>
      <c r="E20" s="282">
        <v>120000</v>
      </c>
      <c r="F20" s="282">
        <v>120000</v>
      </c>
      <c r="G20" s="723">
        <v>8.53</v>
      </c>
      <c r="H20" s="723">
        <v>8.53</v>
      </c>
      <c r="I20" s="723">
        <v>34040231.12</v>
      </c>
      <c r="J20" s="723">
        <v>34040231.12</v>
      </c>
      <c r="K20" s="723">
        <v>0</v>
      </c>
      <c r="L20" s="723">
        <v>512000</v>
      </c>
    </row>
    <row r="21" spans="1:12" ht="24.75" customHeight="1">
      <c r="A21" s="281">
        <v>11</v>
      </c>
      <c r="B21" s="243" t="s">
        <v>564</v>
      </c>
      <c r="C21" s="244" t="s">
        <v>565</v>
      </c>
      <c r="D21" s="260" t="s">
        <v>211</v>
      </c>
      <c r="E21" s="282">
        <v>75000</v>
      </c>
      <c r="F21" s="282">
        <v>75000</v>
      </c>
      <c r="G21" s="723">
        <v>14.076</v>
      </c>
      <c r="H21" s="723">
        <v>14.076</v>
      </c>
      <c r="I21" s="723">
        <v>29154287.52</v>
      </c>
      <c r="J21" s="723">
        <v>29154287.52</v>
      </c>
      <c r="K21" s="723">
        <v>6334200</v>
      </c>
      <c r="L21" s="723">
        <v>5278500</v>
      </c>
    </row>
    <row r="22" spans="1:12" ht="24.75" customHeight="1">
      <c r="A22" s="281">
        <v>12</v>
      </c>
      <c r="B22" s="234" t="s">
        <v>568</v>
      </c>
      <c r="C22" s="244" t="s">
        <v>569</v>
      </c>
      <c r="D22" s="260"/>
      <c r="E22" s="282"/>
      <c r="F22" s="282"/>
      <c r="G22" s="723"/>
      <c r="H22" s="723"/>
      <c r="I22" s="723"/>
      <c r="J22" s="723"/>
      <c r="K22" s="723"/>
      <c r="L22" s="723"/>
    </row>
    <row r="23" spans="1:12" ht="24.75" customHeight="1">
      <c r="A23" s="281"/>
      <c r="B23" s="234" t="s">
        <v>40</v>
      </c>
      <c r="C23" s="244" t="s">
        <v>570</v>
      </c>
      <c r="D23" s="260" t="s">
        <v>212</v>
      </c>
      <c r="E23" s="282">
        <v>149704</v>
      </c>
      <c r="F23" s="282">
        <v>149704</v>
      </c>
      <c r="G23" s="723">
        <v>3.01</v>
      </c>
      <c r="H23" s="723">
        <v>3.01</v>
      </c>
      <c r="I23" s="723">
        <v>28800000</v>
      </c>
      <c r="J23" s="723">
        <v>28800000</v>
      </c>
      <c r="K23" s="723">
        <v>9180000</v>
      </c>
      <c r="L23" s="723">
        <v>8640000</v>
      </c>
    </row>
    <row r="24" spans="1:12" ht="24.75" customHeight="1">
      <c r="A24" s="281">
        <v>13</v>
      </c>
      <c r="B24" s="243" t="s">
        <v>561</v>
      </c>
      <c r="C24" s="244" t="s">
        <v>562</v>
      </c>
      <c r="D24" s="260" t="s">
        <v>211</v>
      </c>
      <c r="E24" s="282">
        <v>108000</v>
      </c>
      <c r="F24" s="282">
        <v>108000</v>
      </c>
      <c r="G24" s="723">
        <v>12.03</v>
      </c>
      <c r="H24" s="723">
        <v>12.03</v>
      </c>
      <c r="I24" s="723">
        <v>12993750</v>
      </c>
      <c r="J24" s="723">
        <v>12993750</v>
      </c>
      <c r="K24" s="723">
        <v>20790000</v>
      </c>
      <c r="L24" s="723">
        <v>7146562.5</v>
      </c>
    </row>
    <row r="25" spans="1:12" ht="24.75" customHeight="1">
      <c r="A25" s="281">
        <v>14</v>
      </c>
      <c r="B25" s="258" t="s">
        <v>516</v>
      </c>
      <c r="C25" s="259" t="s">
        <v>517</v>
      </c>
      <c r="D25" s="260" t="s">
        <v>211</v>
      </c>
      <c r="E25" s="282">
        <v>60000</v>
      </c>
      <c r="F25" s="282">
        <v>60000</v>
      </c>
      <c r="G25" s="723">
        <v>12.73</v>
      </c>
      <c r="H25" s="723">
        <v>12.73</v>
      </c>
      <c r="I25" s="723">
        <v>12215983.3</v>
      </c>
      <c r="J25" s="723">
        <v>12215983.3</v>
      </c>
      <c r="K25" s="723">
        <v>5344500</v>
      </c>
      <c r="L25" s="723">
        <v>5726250</v>
      </c>
    </row>
    <row r="26" spans="1:12" ht="24.75" customHeight="1">
      <c r="A26" s="281">
        <v>15</v>
      </c>
      <c r="B26" s="243" t="s">
        <v>566</v>
      </c>
      <c r="C26" s="244" t="s">
        <v>567</v>
      </c>
      <c r="D26" s="260" t="s">
        <v>211</v>
      </c>
      <c r="E26" s="282">
        <v>100000</v>
      </c>
      <c r="F26" s="282">
        <v>100000</v>
      </c>
      <c r="G26" s="723">
        <v>5.33</v>
      </c>
      <c r="H26" s="723">
        <v>5.33</v>
      </c>
      <c r="I26" s="723">
        <v>11199960</v>
      </c>
      <c r="J26" s="723">
        <v>11199960</v>
      </c>
      <c r="K26" s="723">
        <v>106666.4</v>
      </c>
      <c r="L26" s="723">
        <v>79999.8</v>
      </c>
    </row>
    <row r="27" spans="1:12" ht="24.75" customHeight="1">
      <c r="A27" s="281"/>
      <c r="B27" s="260" t="s">
        <v>268</v>
      </c>
      <c r="E27" s="262"/>
      <c r="F27" s="262"/>
      <c r="G27" s="262"/>
      <c r="H27" s="262"/>
      <c r="I27" s="299">
        <f>SUM(I9:I26)</f>
        <v>1223889544.07</v>
      </c>
      <c r="J27" s="299">
        <f>SUM(J9:J26)</f>
        <v>1147168783.3100002</v>
      </c>
      <c r="K27" s="299">
        <f>SUM(K9:K26)</f>
        <v>103286882.33000001</v>
      </c>
      <c r="L27" s="299">
        <f>SUM(L9:L26)</f>
        <v>105868094.5</v>
      </c>
    </row>
    <row r="28" spans="1:12" ht="24.75" customHeight="1">
      <c r="A28" s="281"/>
      <c r="B28" s="262" t="s">
        <v>524</v>
      </c>
      <c r="E28" s="262"/>
      <c r="F28" s="262"/>
      <c r="G28" s="262"/>
      <c r="H28" s="262"/>
      <c r="I28" s="262">
        <v>2161308261.58</v>
      </c>
      <c r="J28" s="262">
        <v>1898276185.68</v>
      </c>
      <c r="K28" s="263" t="s">
        <v>242</v>
      </c>
      <c r="L28" s="263" t="s">
        <v>242</v>
      </c>
    </row>
    <row r="29" spans="1:12" ht="24.75" customHeight="1">
      <c r="A29" s="281" t="s">
        <v>596</v>
      </c>
      <c r="B29" s="262" t="s">
        <v>597</v>
      </c>
      <c r="E29" s="262"/>
      <c r="F29" s="262"/>
      <c r="G29" s="262"/>
      <c r="H29" s="262"/>
      <c r="I29" s="277">
        <v>-197844509.73</v>
      </c>
      <c r="J29" s="277">
        <v>-197844509.73</v>
      </c>
      <c r="K29" s="263" t="s">
        <v>242</v>
      </c>
      <c r="L29" s="263" t="s">
        <v>242</v>
      </c>
    </row>
    <row r="30" spans="1:12" ht="24.75" customHeight="1" thickBot="1">
      <c r="A30" s="281"/>
      <c r="B30" s="262" t="s">
        <v>585</v>
      </c>
      <c r="I30" s="283">
        <f>SUM(I27:I29)</f>
        <v>3187353295.9199996</v>
      </c>
      <c r="J30" s="283">
        <f>SUM(J27:J29)</f>
        <v>2847600459.26</v>
      </c>
      <c r="K30" s="283">
        <f>SUM(K27:K29)</f>
        <v>103286882.33000001</v>
      </c>
      <c r="L30" s="283">
        <f>SUM(L27:L29)</f>
        <v>105868094.5</v>
      </c>
    </row>
    <row r="31" spans="1:12" ht="24.75" customHeight="1" thickTop="1">
      <c r="A31" s="281"/>
      <c r="B31" s="262" t="s">
        <v>67</v>
      </c>
      <c r="I31" s="262"/>
      <c r="J31" s="262"/>
      <c r="K31" s="262"/>
      <c r="L31" s="262"/>
    </row>
    <row r="32" spans="1:12" ht="24.75" customHeight="1">
      <c r="A32" s="281"/>
      <c r="B32" s="249" t="s">
        <v>68</v>
      </c>
      <c r="I32" s="262"/>
      <c r="J32" s="262"/>
      <c r="K32" s="262"/>
      <c r="L32" s="262"/>
    </row>
    <row r="33" spans="1:12" ht="24.75" customHeight="1">
      <c r="A33" s="284" t="s">
        <v>885</v>
      </c>
      <c r="C33" s="260"/>
      <c r="D33" s="260"/>
      <c r="E33" s="260"/>
      <c r="F33" s="260"/>
      <c r="G33" s="260"/>
      <c r="H33" s="260"/>
      <c r="I33" s="260"/>
      <c r="J33" s="260"/>
      <c r="K33" s="260"/>
      <c r="L33" s="260"/>
    </row>
    <row r="34" spans="1:12" ht="24.75" customHeight="1">
      <c r="A34" s="281">
        <v>16</v>
      </c>
      <c r="B34" s="252" t="s">
        <v>819</v>
      </c>
      <c r="C34" s="259" t="s">
        <v>820</v>
      </c>
      <c r="D34" s="260"/>
      <c r="E34" s="261"/>
      <c r="F34" s="266"/>
      <c r="G34" s="263"/>
      <c r="H34" s="266"/>
      <c r="I34" s="263"/>
      <c r="J34" s="266"/>
      <c r="K34" s="266"/>
      <c r="L34" s="266"/>
    </row>
    <row r="35" spans="1:12" ht="24.75" customHeight="1">
      <c r="A35" s="281"/>
      <c r="B35" s="252"/>
      <c r="C35" s="259" t="s">
        <v>821</v>
      </c>
      <c r="D35" s="260" t="s">
        <v>258</v>
      </c>
      <c r="E35" s="261">
        <v>1000000</v>
      </c>
      <c r="F35" s="266">
        <v>0</v>
      </c>
      <c r="G35" s="723">
        <v>19</v>
      </c>
      <c r="H35" s="727">
        <v>0</v>
      </c>
      <c r="I35" s="723">
        <v>190000000</v>
      </c>
      <c r="J35" s="727">
        <v>0</v>
      </c>
      <c r="K35" s="727">
        <v>0</v>
      </c>
      <c r="L35" s="727">
        <v>0</v>
      </c>
    </row>
    <row r="36" spans="1:12" ht="24.75" customHeight="1">
      <c r="A36" s="281">
        <v>17</v>
      </c>
      <c r="B36" s="232" t="s">
        <v>340</v>
      </c>
      <c r="C36" s="260" t="s">
        <v>783</v>
      </c>
      <c r="D36" s="259" t="s">
        <v>263</v>
      </c>
      <c r="E36" s="264">
        <v>621463</v>
      </c>
      <c r="F36" s="264">
        <v>621463</v>
      </c>
      <c r="G36" s="724">
        <v>16.04</v>
      </c>
      <c r="H36" s="724">
        <v>16.04</v>
      </c>
      <c r="I36" s="724">
        <v>126256111.36</v>
      </c>
      <c r="J36" s="724">
        <v>126256111.36</v>
      </c>
      <c r="K36" s="727">
        <v>0</v>
      </c>
      <c r="L36" s="727">
        <v>0</v>
      </c>
    </row>
    <row r="37" spans="1:12" s="234" customFormat="1" ht="24.75" customHeight="1">
      <c r="A37" s="281">
        <v>18</v>
      </c>
      <c r="B37" s="252" t="s">
        <v>375</v>
      </c>
      <c r="C37" s="268"/>
      <c r="D37" s="244"/>
      <c r="E37" s="282"/>
      <c r="F37" s="282"/>
      <c r="G37" s="723"/>
      <c r="H37" s="723"/>
      <c r="I37" s="723"/>
      <c r="J37" s="723"/>
      <c r="K37" s="727"/>
      <c r="L37" s="727"/>
    </row>
    <row r="38" spans="1:12" s="234" customFormat="1" ht="24.75" customHeight="1">
      <c r="A38" s="242"/>
      <c r="B38" s="252" t="s">
        <v>41</v>
      </c>
      <c r="C38" s="253" t="s">
        <v>692</v>
      </c>
      <c r="D38" s="244" t="s">
        <v>263</v>
      </c>
      <c r="E38" s="282">
        <v>1600000</v>
      </c>
      <c r="F38" s="282">
        <v>1600000</v>
      </c>
      <c r="G38" s="723">
        <v>5.75</v>
      </c>
      <c r="H38" s="723">
        <v>5.75</v>
      </c>
      <c r="I38" s="723">
        <v>92009900</v>
      </c>
      <c r="J38" s="723">
        <v>92009900</v>
      </c>
      <c r="K38" s="727">
        <v>0</v>
      </c>
      <c r="L38" s="727">
        <v>0</v>
      </c>
    </row>
    <row r="39" spans="1:12" ht="24.75" customHeight="1">
      <c r="A39" s="281">
        <v>19</v>
      </c>
      <c r="B39" s="252" t="s">
        <v>377</v>
      </c>
      <c r="C39" s="253" t="s">
        <v>719</v>
      </c>
      <c r="D39" s="259" t="s">
        <v>211</v>
      </c>
      <c r="E39" s="282">
        <v>937000</v>
      </c>
      <c r="F39" s="282">
        <v>937000</v>
      </c>
      <c r="G39" s="723">
        <v>9</v>
      </c>
      <c r="H39" s="723">
        <v>9</v>
      </c>
      <c r="I39" s="723">
        <v>84330000</v>
      </c>
      <c r="J39" s="723">
        <v>84330000</v>
      </c>
      <c r="K39" s="727">
        <v>0</v>
      </c>
      <c r="L39" s="727">
        <v>0</v>
      </c>
    </row>
    <row r="40" spans="1:12" ht="24.75" customHeight="1">
      <c r="A40" s="281">
        <v>20</v>
      </c>
      <c r="B40" s="258" t="s">
        <v>336</v>
      </c>
      <c r="C40" s="260" t="s">
        <v>227</v>
      </c>
      <c r="E40" s="264"/>
      <c r="F40" s="264"/>
      <c r="G40" s="724"/>
      <c r="H40" s="724"/>
      <c r="I40" s="724"/>
      <c r="J40" s="724"/>
      <c r="K40" s="724"/>
      <c r="L40" s="724"/>
    </row>
    <row r="41" spans="1:12" ht="24.75" customHeight="1">
      <c r="A41" s="281"/>
      <c r="B41" s="258" t="s">
        <v>42</v>
      </c>
      <c r="C41" s="260" t="s">
        <v>228</v>
      </c>
      <c r="D41" s="260" t="s">
        <v>258</v>
      </c>
      <c r="E41" s="264">
        <v>1350000</v>
      </c>
      <c r="F41" s="264">
        <v>1350000</v>
      </c>
      <c r="G41" s="724">
        <v>6</v>
      </c>
      <c r="H41" s="724">
        <v>6</v>
      </c>
      <c r="I41" s="724">
        <v>81000000</v>
      </c>
      <c r="J41" s="724">
        <v>81000000</v>
      </c>
      <c r="K41" s="723">
        <v>9234000</v>
      </c>
      <c r="L41" s="723">
        <v>4659306.68</v>
      </c>
    </row>
    <row r="42" spans="1:12" ht="24.75" customHeight="1">
      <c r="A42" s="281">
        <v>21</v>
      </c>
      <c r="B42" s="258" t="s">
        <v>823</v>
      </c>
      <c r="C42" s="259" t="s">
        <v>544</v>
      </c>
      <c r="D42" s="260" t="s">
        <v>263</v>
      </c>
      <c r="E42" s="261">
        <v>324000</v>
      </c>
      <c r="F42" s="261">
        <v>324000</v>
      </c>
      <c r="G42" s="723">
        <v>19.71</v>
      </c>
      <c r="H42" s="723">
        <v>19.71</v>
      </c>
      <c r="I42" s="723">
        <v>76609202.82</v>
      </c>
      <c r="J42" s="723">
        <v>76609202.82</v>
      </c>
      <c r="K42" s="723">
        <v>2873326.5</v>
      </c>
      <c r="L42" s="723">
        <v>1915551</v>
      </c>
    </row>
    <row r="43" spans="1:12" ht="24.75" customHeight="1">
      <c r="A43" s="281">
        <v>22</v>
      </c>
      <c r="B43" s="258" t="s">
        <v>314</v>
      </c>
      <c r="C43" s="259" t="s">
        <v>525</v>
      </c>
      <c r="D43" s="260" t="s">
        <v>212</v>
      </c>
      <c r="E43" s="282">
        <v>200000</v>
      </c>
      <c r="F43" s="282">
        <v>200000</v>
      </c>
      <c r="G43" s="723">
        <v>18.16</v>
      </c>
      <c r="H43" s="723">
        <v>18.16</v>
      </c>
      <c r="I43" s="723">
        <v>69561939.58</v>
      </c>
      <c r="J43" s="723">
        <v>69561939.58</v>
      </c>
      <c r="K43" s="723">
        <v>0</v>
      </c>
      <c r="L43" s="723">
        <v>0</v>
      </c>
    </row>
    <row r="44" spans="1:12" ht="24.75" customHeight="1">
      <c r="A44" s="281">
        <v>23</v>
      </c>
      <c r="B44" s="255" t="s">
        <v>343</v>
      </c>
      <c r="C44" s="244" t="s">
        <v>576</v>
      </c>
      <c r="D44" s="259" t="s">
        <v>215</v>
      </c>
      <c r="E44" s="264">
        <v>300000</v>
      </c>
      <c r="F44" s="264">
        <v>300000</v>
      </c>
      <c r="G44" s="724">
        <v>19.33</v>
      </c>
      <c r="H44" s="724">
        <v>19.33</v>
      </c>
      <c r="I44" s="724">
        <v>58000000</v>
      </c>
      <c r="J44" s="724">
        <v>58000000</v>
      </c>
      <c r="K44" s="727">
        <v>0</v>
      </c>
      <c r="L44" s="727">
        <v>0</v>
      </c>
    </row>
    <row r="45" spans="1:12" ht="24.75" customHeight="1">
      <c r="A45" s="281"/>
      <c r="B45" s="258"/>
      <c r="C45" s="259"/>
      <c r="D45" s="260"/>
      <c r="E45" s="261"/>
      <c r="F45" s="261"/>
      <c r="G45" s="723"/>
      <c r="H45" s="723"/>
      <c r="I45" s="723"/>
      <c r="J45" s="723"/>
      <c r="K45" s="727"/>
      <c r="L45" s="723"/>
    </row>
    <row r="46" spans="1:12" ht="24.75" customHeight="1">
      <c r="A46" s="281"/>
      <c r="B46" s="258"/>
      <c r="C46" s="259"/>
      <c r="D46" s="260"/>
      <c r="E46" s="261"/>
      <c r="F46" s="261"/>
      <c r="G46" s="263"/>
      <c r="H46" s="263"/>
      <c r="I46" s="263"/>
      <c r="J46" s="263"/>
      <c r="K46" s="266"/>
      <c r="L46" s="263"/>
    </row>
    <row r="47" spans="1:12" s="257" customFormat="1" ht="24.75" customHeight="1">
      <c r="A47" s="526" t="s">
        <v>1024</v>
      </c>
      <c r="B47" s="527"/>
      <c r="C47" s="527"/>
      <c r="D47" s="527"/>
      <c r="E47" s="527"/>
      <c r="F47" s="527"/>
      <c r="G47" s="527"/>
      <c r="H47" s="527"/>
      <c r="I47" s="527"/>
      <c r="J47" s="527"/>
      <c r="K47" s="527"/>
      <c r="L47" s="527"/>
    </row>
    <row r="48" spans="1:12" s="257" customFormat="1" ht="24.75" customHeight="1">
      <c r="A48" s="527"/>
      <c r="B48" s="527"/>
      <c r="C48" s="527"/>
      <c r="D48" s="527"/>
      <c r="E48" s="527"/>
      <c r="F48" s="527"/>
      <c r="G48" s="527"/>
      <c r="H48" s="527"/>
      <c r="I48" s="527"/>
      <c r="J48" s="527"/>
      <c r="K48" s="527"/>
      <c r="L48" s="527"/>
    </row>
    <row r="49" spans="1:12" s="257" customFormat="1" ht="24.75" customHeight="1">
      <c r="A49" s="527"/>
      <c r="B49" s="527"/>
      <c r="C49" s="527"/>
      <c r="D49" s="527"/>
      <c r="E49" s="527"/>
      <c r="F49" s="527"/>
      <c r="G49" s="527"/>
      <c r="H49" s="527"/>
      <c r="I49" s="527"/>
      <c r="J49" s="527"/>
      <c r="K49" s="527"/>
      <c r="L49" s="527"/>
    </row>
    <row r="50" spans="1:12" ht="24.75" customHeight="1">
      <c r="A50" s="393" t="s">
        <v>1012</v>
      </c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93"/>
    </row>
    <row r="51" spans="1:10" ht="24.75" customHeight="1">
      <c r="A51" s="259"/>
      <c r="B51" s="258"/>
      <c r="C51" s="259"/>
      <c r="D51" s="260"/>
      <c r="E51" s="262"/>
      <c r="F51" s="262"/>
      <c r="G51" s="285"/>
      <c r="H51" s="285"/>
      <c r="I51" s="285"/>
      <c r="J51" s="285"/>
    </row>
    <row r="52" spans="1:12" s="276" customFormat="1" ht="24.75" customHeight="1">
      <c r="A52" s="240" t="s">
        <v>851</v>
      </c>
      <c r="B52" s="277"/>
      <c r="C52" s="286"/>
      <c r="D52" s="286"/>
      <c r="E52" s="277"/>
      <c r="F52" s="277"/>
      <c r="G52" s="278"/>
      <c r="H52" s="278"/>
      <c r="I52" s="278"/>
      <c r="J52" s="278"/>
      <c r="K52" s="277"/>
      <c r="L52" s="277"/>
    </row>
    <row r="53" spans="1:12" s="276" customFormat="1" ht="24.75" customHeight="1">
      <c r="A53" s="279" t="s">
        <v>251</v>
      </c>
      <c r="B53" s="279" t="s">
        <v>309</v>
      </c>
      <c r="C53" s="279" t="s">
        <v>269</v>
      </c>
      <c r="D53" s="279" t="s">
        <v>248</v>
      </c>
      <c r="E53" s="766" t="s">
        <v>252</v>
      </c>
      <c r="F53" s="766"/>
      <c r="G53" s="766" t="s">
        <v>310</v>
      </c>
      <c r="H53" s="766"/>
      <c r="I53" s="766" t="s">
        <v>253</v>
      </c>
      <c r="J53" s="766"/>
      <c r="K53" s="767" t="s">
        <v>254</v>
      </c>
      <c r="L53" s="767"/>
    </row>
    <row r="54" spans="1:12" s="276" customFormat="1" ht="24.75" customHeight="1">
      <c r="A54" s="279" t="s">
        <v>311</v>
      </c>
      <c r="C54" s="279" t="s">
        <v>312</v>
      </c>
      <c r="D54" s="279" t="s">
        <v>249</v>
      </c>
      <c r="E54" s="768" t="s">
        <v>255</v>
      </c>
      <c r="F54" s="768"/>
      <c r="G54" s="769" t="s">
        <v>313</v>
      </c>
      <c r="H54" s="769"/>
      <c r="I54" s="770" t="s">
        <v>256</v>
      </c>
      <c r="J54" s="770"/>
      <c r="K54" s="770" t="s">
        <v>256</v>
      </c>
      <c r="L54" s="770"/>
    </row>
    <row r="55" spans="1:12" s="276" customFormat="1" ht="24.75" customHeight="1">
      <c r="A55" s="279"/>
      <c r="C55" s="279"/>
      <c r="D55" s="279"/>
      <c r="E55" s="482" t="s">
        <v>155</v>
      </c>
      <c r="F55" s="239" t="s">
        <v>675</v>
      </c>
      <c r="G55" s="482" t="s">
        <v>155</v>
      </c>
      <c r="H55" s="239" t="s">
        <v>675</v>
      </c>
      <c r="I55" s="482" t="s">
        <v>155</v>
      </c>
      <c r="J55" s="239" t="s">
        <v>675</v>
      </c>
      <c r="K55" s="482" t="s">
        <v>155</v>
      </c>
      <c r="L55" s="239" t="s">
        <v>675</v>
      </c>
    </row>
    <row r="56" spans="1:12" ht="24.75" customHeight="1">
      <c r="A56" s="240"/>
      <c r="B56" s="240"/>
      <c r="C56" s="241"/>
      <c r="D56" s="241"/>
      <c r="E56" s="280" t="s">
        <v>810</v>
      </c>
      <c r="F56" s="280" t="s">
        <v>472</v>
      </c>
      <c r="G56" s="280" t="s">
        <v>810</v>
      </c>
      <c r="H56" s="280" t="s">
        <v>472</v>
      </c>
      <c r="I56" s="280" t="s">
        <v>810</v>
      </c>
      <c r="J56" s="280" t="s">
        <v>472</v>
      </c>
      <c r="K56" s="280" t="s">
        <v>810</v>
      </c>
      <c r="L56" s="280" t="s">
        <v>472</v>
      </c>
    </row>
    <row r="57" spans="1:12" ht="24.75" customHeight="1">
      <c r="A57" s="281">
        <v>24</v>
      </c>
      <c r="B57" s="258" t="s">
        <v>824</v>
      </c>
      <c r="C57" s="259" t="s">
        <v>820</v>
      </c>
      <c r="D57" s="260"/>
      <c r="E57" s="261"/>
      <c r="F57" s="266"/>
      <c r="G57" s="723"/>
      <c r="H57" s="727"/>
      <c r="I57" s="723"/>
      <c r="J57" s="727"/>
      <c r="K57" s="727"/>
      <c r="L57" s="727"/>
    </row>
    <row r="58" spans="1:12" ht="24.75" customHeight="1">
      <c r="A58" s="281"/>
      <c r="B58" s="258"/>
      <c r="C58" s="259" t="s">
        <v>821</v>
      </c>
      <c r="D58" s="260" t="s">
        <v>258</v>
      </c>
      <c r="E58" s="261">
        <v>300000</v>
      </c>
      <c r="F58" s="266">
        <v>0</v>
      </c>
      <c r="G58" s="723">
        <v>19</v>
      </c>
      <c r="H58" s="727">
        <v>0</v>
      </c>
      <c r="I58" s="723">
        <v>57000000</v>
      </c>
      <c r="J58" s="727">
        <v>0</v>
      </c>
      <c r="K58" s="727">
        <v>0</v>
      </c>
      <c r="L58" s="727">
        <v>0</v>
      </c>
    </row>
    <row r="59" spans="1:12" ht="24.75" customHeight="1">
      <c r="A59" s="281">
        <v>25</v>
      </c>
      <c r="B59" s="258" t="s">
        <v>825</v>
      </c>
      <c r="C59" s="259" t="s">
        <v>552</v>
      </c>
      <c r="D59" s="260" t="s">
        <v>712</v>
      </c>
      <c r="E59" s="261">
        <v>600000</v>
      </c>
      <c r="F59" s="261">
        <v>600000</v>
      </c>
      <c r="G59" s="723">
        <v>9</v>
      </c>
      <c r="H59" s="723">
        <v>9</v>
      </c>
      <c r="I59" s="723">
        <v>54937500</v>
      </c>
      <c r="J59" s="723">
        <v>54937500</v>
      </c>
      <c r="K59" s="727">
        <v>0</v>
      </c>
      <c r="L59" s="727">
        <v>0</v>
      </c>
    </row>
    <row r="60" spans="1:12" ht="24.75" customHeight="1">
      <c r="A60" s="281">
        <v>26</v>
      </c>
      <c r="B60" s="232" t="s">
        <v>826</v>
      </c>
      <c r="C60" s="260" t="s">
        <v>590</v>
      </c>
      <c r="D60" s="259"/>
      <c r="E60" s="264"/>
      <c r="F60" s="264"/>
      <c r="G60" s="724"/>
      <c r="H60" s="724"/>
      <c r="I60" s="724"/>
      <c r="J60" s="724"/>
      <c r="K60" s="724"/>
      <c r="L60" s="724"/>
    </row>
    <row r="61" spans="1:12" ht="24.75" customHeight="1">
      <c r="A61" s="281"/>
      <c r="C61" s="260" t="s">
        <v>591</v>
      </c>
      <c r="D61" s="259" t="s">
        <v>263</v>
      </c>
      <c r="E61" s="264">
        <v>590000</v>
      </c>
      <c r="F61" s="264">
        <v>590000</v>
      </c>
      <c r="G61" s="724">
        <v>8.33</v>
      </c>
      <c r="H61" s="724">
        <v>8.33</v>
      </c>
      <c r="I61" s="724">
        <v>49167000</v>
      </c>
      <c r="J61" s="724">
        <v>49167000</v>
      </c>
      <c r="K61" s="727">
        <v>0</v>
      </c>
      <c r="L61" s="727">
        <v>0</v>
      </c>
    </row>
    <row r="62" spans="1:12" ht="24.75" customHeight="1">
      <c r="A62" s="281">
        <v>27</v>
      </c>
      <c r="B62" s="258" t="s">
        <v>492</v>
      </c>
      <c r="C62" s="259" t="s">
        <v>554</v>
      </c>
      <c r="D62" s="260" t="s">
        <v>263</v>
      </c>
      <c r="E62" s="261">
        <v>2000000</v>
      </c>
      <c r="F62" s="261">
        <v>2000000</v>
      </c>
      <c r="G62" s="723">
        <v>2.4245</v>
      </c>
      <c r="H62" s="723">
        <v>2.4245</v>
      </c>
      <c r="I62" s="723">
        <v>47123280</v>
      </c>
      <c r="J62" s="723">
        <v>47123280</v>
      </c>
      <c r="K62" s="723">
        <v>0</v>
      </c>
      <c r="L62" s="723">
        <v>0</v>
      </c>
    </row>
    <row r="63" spans="1:12" ht="24.75" customHeight="1">
      <c r="A63" s="281">
        <v>28</v>
      </c>
      <c r="B63" s="252" t="s">
        <v>407</v>
      </c>
      <c r="C63" s="253" t="s">
        <v>459</v>
      </c>
      <c r="D63" s="259" t="s">
        <v>827</v>
      </c>
      <c r="E63" s="282">
        <v>240000</v>
      </c>
      <c r="F63" s="282">
        <v>240000</v>
      </c>
      <c r="G63" s="723">
        <v>16.67</v>
      </c>
      <c r="H63" s="723">
        <v>16.67</v>
      </c>
      <c r="I63" s="723">
        <v>40000000</v>
      </c>
      <c r="J63" s="723">
        <v>40000000</v>
      </c>
      <c r="K63" s="727">
        <v>0</v>
      </c>
      <c r="L63" s="727">
        <v>0</v>
      </c>
    </row>
    <row r="64" spans="1:12" ht="24.75" customHeight="1">
      <c r="A64" s="281">
        <v>29</v>
      </c>
      <c r="B64" s="252" t="s">
        <v>353</v>
      </c>
      <c r="C64" s="253" t="s">
        <v>261</v>
      </c>
      <c r="D64" s="259" t="s">
        <v>211</v>
      </c>
      <c r="E64" s="264">
        <v>350000</v>
      </c>
      <c r="F64" s="264">
        <v>350000</v>
      </c>
      <c r="G64" s="724">
        <v>9.24</v>
      </c>
      <c r="H64" s="724">
        <v>9.24</v>
      </c>
      <c r="I64" s="724">
        <v>39574300</v>
      </c>
      <c r="J64" s="724">
        <v>39574300</v>
      </c>
      <c r="K64" s="724">
        <v>3235690</v>
      </c>
      <c r="L64" s="724">
        <v>3235690</v>
      </c>
    </row>
    <row r="65" spans="1:12" ht="24.75" customHeight="1">
      <c r="A65" s="281">
        <v>30</v>
      </c>
      <c r="B65" s="258" t="s">
        <v>828</v>
      </c>
      <c r="C65" s="259" t="s">
        <v>532</v>
      </c>
      <c r="D65" s="260" t="s">
        <v>263</v>
      </c>
      <c r="E65" s="261">
        <v>1200000</v>
      </c>
      <c r="F65" s="261">
        <v>1200000</v>
      </c>
      <c r="G65" s="723">
        <v>3</v>
      </c>
      <c r="H65" s="723">
        <v>3</v>
      </c>
      <c r="I65" s="723">
        <v>36000000</v>
      </c>
      <c r="J65" s="723">
        <v>36000000</v>
      </c>
      <c r="K65" s="727">
        <v>10800000</v>
      </c>
      <c r="L65" s="727">
        <v>10800000</v>
      </c>
    </row>
    <row r="66" spans="1:12" ht="24.75" customHeight="1">
      <c r="A66" s="281">
        <v>31</v>
      </c>
      <c r="B66" s="258" t="s">
        <v>317</v>
      </c>
      <c r="C66" s="259" t="s">
        <v>528</v>
      </c>
      <c r="D66" s="260" t="s">
        <v>211</v>
      </c>
      <c r="E66" s="261">
        <v>145000</v>
      </c>
      <c r="F66" s="261">
        <v>145000</v>
      </c>
      <c r="G66" s="723">
        <v>15</v>
      </c>
      <c r="H66" s="723">
        <v>15</v>
      </c>
      <c r="I66" s="723">
        <v>34339805.49</v>
      </c>
      <c r="J66" s="723">
        <v>34339805.49</v>
      </c>
      <c r="K66" s="723">
        <v>0</v>
      </c>
      <c r="L66" s="723">
        <v>0</v>
      </c>
    </row>
    <row r="67" spans="1:12" ht="24.75" customHeight="1">
      <c r="A67" s="281">
        <v>32</v>
      </c>
      <c r="B67" s="252" t="s">
        <v>399</v>
      </c>
      <c r="C67" s="253" t="s">
        <v>400</v>
      </c>
      <c r="D67" s="259"/>
      <c r="E67" s="282"/>
      <c r="F67" s="282"/>
      <c r="G67" s="723"/>
      <c r="H67" s="723"/>
      <c r="I67" s="723"/>
      <c r="J67" s="723"/>
      <c r="K67" s="727"/>
      <c r="L67" s="727"/>
    </row>
    <row r="68" spans="1:12" ht="24.75" customHeight="1">
      <c r="A68" s="281"/>
      <c r="B68" s="252" t="s">
        <v>401</v>
      </c>
      <c r="C68" s="253" t="s">
        <v>192</v>
      </c>
      <c r="D68" s="259" t="s">
        <v>260</v>
      </c>
      <c r="E68" s="731" t="s">
        <v>402</v>
      </c>
      <c r="F68" s="731" t="s">
        <v>402</v>
      </c>
      <c r="G68" s="723">
        <v>10</v>
      </c>
      <c r="H68" s="723">
        <v>10</v>
      </c>
      <c r="I68" s="723">
        <v>32182363.55</v>
      </c>
      <c r="J68" s="723">
        <v>32182363.55</v>
      </c>
      <c r="K68" s="727">
        <v>0</v>
      </c>
      <c r="L68" s="727">
        <v>0</v>
      </c>
    </row>
    <row r="69" spans="1:12" s="234" customFormat="1" ht="24.75" customHeight="1">
      <c r="A69" s="281">
        <v>33</v>
      </c>
      <c r="B69" s="252" t="s">
        <v>376</v>
      </c>
      <c r="C69" s="253" t="s">
        <v>594</v>
      </c>
      <c r="D69" s="244" t="s">
        <v>216</v>
      </c>
      <c r="E69" s="282">
        <v>200000</v>
      </c>
      <c r="F69" s="282">
        <v>200000</v>
      </c>
      <c r="G69" s="723">
        <v>15</v>
      </c>
      <c r="H69" s="723">
        <v>15</v>
      </c>
      <c r="I69" s="723">
        <v>30000000</v>
      </c>
      <c r="J69" s="723">
        <v>30000000</v>
      </c>
      <c r="K69" s="727">
        <v>0</v>
      </c>
      <c r="L69" s="727">
        <v>0</v>
      </c>
    </row>
    <row r="70" spans="1:12" ht="24.75" customHeight="1">
      <c r="A70" s="281">
        <v>34</v>
      </c>
      <c r="B70" s="252" t="s">
        <v>420</v>
      </c>
      <c r="C70" s="253" t="s">
        <v>442</v>
      </c>
      <c r="D70" s="259" t="s">
        <v>887</v>
      </c>
      <c r="E70" s="297">
        <v>300000</v>
      </c>
      <c r="F70" s="297">
        <v>300000</v>
      </c>
      <c r="G70" s="723">
        <v>9</v>
      </c>
      <c r="H70" s="723">
        <v>9</v>
      </c>
      <c r="I70" s="727">
        <v>27000000</v>
      </c>
      <c r="J70" s="727">
        <v>27000000</v>
      </c>
      <c r="K70" s="727">
        <v>0</v>
      </c>
      <c r="L70" s="727">
        <v>0</v>
      </c>
    </row>
    <row r="71" spans="1:12" ht="24.75" customHeight="1">
      <c r="A71" s="281">
        <v>35</v>
      </c>
      <c r="B71" s="258" t="s">
        <v>829</v>
      </c>
      <c r="C71" s="259" t="s">
        <v>518</v>
      </c>
      <c r="D71" s="260" t="s">
        <v>263</v>
      </c>
      <c r="E71" s="261">
        <v>143220</v>
      </c>
      <c r="F71" s="261">
        <v>143220</v>
      </c>
      <c r="G71" s="723">
        <v>19.55</v>
      </c>
      <c r="H71" s="723">
        <v>19.55</v>
      </c>
      <c r="I71" s="723">
        <v>26764312.5</v>
      </c>
      <c r="J71" s="723">
        <v>26764312.5</v>
      </c>
      <c r="K71" s="727">
        <v>0</v>
      </c>
      <c r="L71" s="727">
        <v>280000</v>
      </c>
    </row>
    <row r="72" spans="1:12" ht="24.75" customHeight="1">
      <c r="A72" s="281">
        <v>36</v>
      </c>
      <c r="B72" s="258" t="s">
        <v>28</v>
      </c>
      <c r="C72" s="260" t="s">
        <v>194</v>
      </c>
      <c r="D72" s="260" t="s">
        <v>211</v>
      </c>
      <c r="E72" s="264">
        <v>260000</v>
      </c>
      <c r="F72" s="264">
        <v>260000</v>
      </c>
      <c r="G72" s="724">
        <v>10</v>
      </c>
      <c r="H72" s="724">
        <v>10</v>
      </c>
      <c r="I72" s="724">
        <v>26000000</v>
      </c>
      <c r="J72" s="724">
        <v>26000000</v>
      </c>
      <c r="K72" s="723">
        <v>4680000</v>
      </c>
      <c r="L72" s="723">
        <v>4160000</v>
      </c>
    </row>
    <row r="73" spans="1:12" ht="24.75" customHeight="1">
      <c r="A73" s="281">
        <v>37</v>
      </c>
      <c r="B73" s="258" t="s">
        <v>321</v>
      </c>
      <c r="C73" s="259" t="s">
        <v>533</v>
      </c>
      <c r="D73" s="260" t="s">
        <v>263</v>
      </c>
      <c r="E73" s="261">
        <v>237500</v>
      </c>
      <c r="F73" s="261">
        <v>237500</v>
      </c>
      <c r="G73" s="723">
        <v>10</v>
      </c>
      <c r="H73" s="723">
        <v>10</v>
      </c>
      <c r="I73" s="723">
        <v>23760000</v>
      </c>
      <c r="J73" s="723">
        <v>23760000</v>
      </c>
      <c r="K73" s="723">
        <v>950400</v>
      </c>
      <c r="L73" s="723">
        <v>1900800</v>
      </c>
    </row>
    <row r="74" spans="1:12" ht="24.75" customHeight="1">
      <c r="A74" s="281">
        <v>38</v>
      </c>
      <c r="B74" s="252" t="s">
        <v>346</v>
      </c>
      <c r="C74" s="253" t="s">
        <v>805</v>
      </c>
      <c r="D74" s="259"/>
      <c r="E74" s="264"/>
      <c r="F74" s="264"/>
      <c r="G74" s="724"/>
      <c r="H74" s="724"/>
      <c r="I74" s="724"/>
      <c r="J74" s="724"/>
      <c r="K74" s="724"/>
      <c r="L74" s="724"/>
    </row>
    <row r="75" spans="1:12" ht="24.75" customHeight="1">
      <c r="A75" s="242"/>
      <c r="B75" s="252"/>
      <c r="C75" s="253" t="s">
        <v>218</v>
      </c>
      <c r="D75" s="259" t="s">
        <v>260</v>
      </c>
      <c r="E75" s="264">
        <v>180000</v>
      </c>
      <c r="F75" s="264">
        <v>180000</v>
      </c>
      <c r="G75" s="724">
        <v>12.5</v>
      </c>
      <c r="H75" s="724">
        <v>12.5</v>
      </c>
      <c r="I75" s="724">
        <v>22500000</v>
      </c>
      <c r="J75" s="724">
        <v>22500000</v>
      </c>
      <c r="K75" s="727">
        <v>0</v>
      </c>
      <c r="L75" s="727">
        <v>0</v>
      </c>
    </row>
    <row r="76" spans="1:12" ht="24.75" customHeight="1">
      <c r="A76" s="281">
        <v>39</v>
      </c>
      <c r="B76" s="252" t="s">
        <v>347</v>
      </c>
      <c r="C76" s="253" t="s">
        <v>189</v>
      </c>
      <c r="D76" s="259" t="s">
        <v>258</v>
      </c>
      <c r="E76" s="264">
        <v>180000</v>
      </c>
      <c r="F76" s="264">
        <v>180000</v>
      </c>
      <c r="G76" s="724">
        <v>11</v>
      </c>
      <c r="H76" s="724">
        <v>11</v>
      </c>
      <c r="I76" s="724">
        <v>19800000</v>
      </c>
      <c r="J76" s="724">
        <v>19800000</v>
      </c>
      <c r="K76" s="727">
        <v>0</v>
      </c>
      <c r="L76" s="727">
        <v>0</v>
      </c>
    </row>
    <row r="77" spans="1:12" ht="24.75" customHeight="1">
      <c r="A77" s="281">
        <v>40</v>
      </c>
      <c r="B77" s="258" t="s">
        <v>326</v>
      </c>
      <c r="C77" s="259" t="s">
        <v>542</v>
      </c>
      <c r="D77" s="260"/>
      <c r="E77" s="261"/>
      <c r="F77" s="261"/>
      <c r="G77" s="723"/>
      <c r="H77" s="723"/>
      <c r="I77" s="723"/>
      <c r="J77" s="723"/>
      <c r="K77" s="723"/>
      <c r="L77" s="723"/>
    </row>
    <row r="78" spans="1:12" ht="24.75" customHeight="1">
      <c r="A78" s="281"/>
      <c r="C78" s="259" t="s">
        <v>543</v>
      </c>
      <c r="D78" s="260" t="s">
        <v>263</v>
      </c>
      <c r="E78" s="261">
        <v>126000</v>
      </c>
      <c r="F78" s="261">
        <v>126000</v>
      </c>
      <c r="G78" s="723">
        <v>14.75</v>
      </c>
      <c r="H78" s="723">
        <v>14.75</v>
      </c>
      <c r="I78" s="723">
        <v>19202504.36</v>
      </c>
      <c r="J78" s="723">
        <v>19202504.36</v>
      </c>
      <c r="K78" s="723">
        <v>442500</v>
      </c>
      <c r="L78" s="723">
        <v>0</v>
      </c>
    </row>
    <row r="79" spans="1:12" ht="24.75" customHeight="1">
      <c r="A79" s="281">
        <v>41</v>
      </c>
      <c r="B79" s="252" t="s">
        <v>830</v>
      </c>
      <c r="C79" s="253" t="s">
        <v>195</v>
      </c>
      <c r="D79" s="259"/>
      <c r="E79" s="264"/>
      <c r="F79" s="264"/>
      <c r="G79" s="724"/>
      <c r="H79" s="724"/>
      <c r="I79" s="724"/>
      <c r="J79" s="724"/>
      <c r="K79" s="727"/>
      <c r="L79" s="727"/>
    </row>
    <row r="80" spans="1:12" ht="24.75" customHeight="1">
      <c r="A80" s="281"/>
      <c r="B80" s="252" t="s">
        <v>445</v>
      </c>
      <c r="C80" s="253" t="s">
        <v>196</v>
      </c>
      <c r="D80" s="259" t="s">
        <v>212</v>
      </c>
      <c r="E80" s="264">
        <v>120000</v>
      </c>
      <c r="F80" s="264">
        <v>120000</v>
      </c>
      <c r="G80" s="724">
        <v>15.6</v>
      </c>
      <c r="H80" s="724">
        <v>15.6</v>
      </c>
      <c r="I80" s="724">
        <v>18720000</v>
      </c>
      <c r="J80" s="724">
        <v>18720000</v>
      </c>
      <c r="K80" s="727">
        <v>3744000</v>
      </c>
      <c r="L80" s="727">
        <v>3744000</v>
      </c>
    </row>
    <row r="81" spans="1:12" ht="24.75" customHeight="1">
      <c r="A81" s="281">
        <v>42</v>
      </c>
      <c r="B81" s="252" t="s">
        <v>351</v>
      </c>
      <c r="C81" s="253" t="s">
        <v>193</v>
      </c>
      <c r="D81" s="259" t="s">
        <v>308</v>
      </c>
      <c r="E81" s="264">
        <v>67125</v>
      </c>
      <c r="F81" s="264">
        <v>67125</v>
      </c>
      <c r="G81" s="724">
        <v>9.13</v>
      </c>
      <c r="H81" s="724">
        <v>9.13</v>
      </c>
      <c r="I81" s="724">
        <v>17550000</v>
      </c>
      <c r="J81" s="724">
        <v>17550000</v>
      </c>
      <c r="K81" s="727">
        <v>0</v>
      </c>
      <c r="L81" s="727">
        <v>0</v>
      </c>
    </row>
    <row r="82" spans="1:12" ht="24.75" customHeight="1">
      <c r="A82" s="281">
        <v>43</v>
      </c>
      <c r="B82" s="252" t="s">
        <v>358</v>
      </c>
      <c r="C82" s="253" t="s">
        <v>200</v>
      </c>
      <c r="D82" s="259" t="s">
        <v>263</v>
      </c>
      <c r="E82" s="264">
        <v>145000</v>
      </c>
      <c r="F82" s="264">
        <v>145000</v>
      </c>
      <c r="G82" s="724">
        <v>10.52</v>
      </c>
      <c r="H82" s="724">
        <v>10.52</v>
      </c>
      <c r="I82" s="724">
        <v>15250000</v>
      </c>
      <c r="J82" s="724">
        <v>15250000</v>
      </c>
      <c r="K82" s="727">
        <v>0</v>
      </c>
      <c r="L82" s="727">
        <v>0</v>
      </c>
    </row>
    <row r="83" spans="1:12" ht="24.75" customHeight="1">
      <c r="A83" s="281">
        <v>44</v>
      </c>
      <c r="B83" s="258" t="s">
        <v>316</v>
      </c>
      <c r="C83" s="259" t="s">
        <v>527</v>
      </c>
      <c r="D83" s="260" t="s">
        <v>711</v>
      </c>
      <c r="E83" s="261">
        <v>127000</v>
      </c>
      <c r="F83" s="261">
        <v>127000</v>
      </c>
      <c r="G83" s="723">
        <v>8.78</v>
      </c>
      <c r="H83" s="723">
        <v>8.78</v>
      </c>
      <c r="I83" s="723">
        <v>15053034.16</v>
      </c>
      <c r="J83" s="723">
        <v>15053034.16</v>
      </c>
      <c r="K83" s="723">
        <v>1672500</v>
      </c>
      <c r="L83" s="723">
        <v>1672500</v>
      </c>
    </row>
    <row r="84" spans="1:12" ht="24.75" customHeight="1">
      <c r="A84" s="281">
        <v>45</v>
      </c>
      <c r="B84" s="254" t="s">
        <v>370</v>
      </c>
      <c r="C84" s="259" t="s">
        <v>578</v>
      </c>
      <c r="D84" s="259" t="s">
        <v>212</v>
      </c>
      <c r="E84" s="282">
        <v>100000</v>
      </c>
      <c r="F84" s="282">
        <v>100000</v>
      </c>
      <c r="G84" s="723">
        <v>15</v>
      </c>
      <c r="H84" s="723">
        <v>15</v>
      </c>
      <c r="I84" s="723">
        <v>15000000</v>
      </c>
      <c r="J84" s="723">
        <v>15000000</v>
      </c>
      <c r="K84" s="727">
        <v>0</v>
      </c>
      <c r="L84" s="727">
        <v>0</v>
      </c>
    </row>
    <row r="85" spans="1:12" ht="24.75" customHeight="1">
      <c r="A85" s="281">
        <v>46</v>
      </c>
      <c r="B85" s="252" t="s">
        <v>393</v>
      </c>
      <c r="C85" s="253" t="s">
        <v>180</v>
      </c>
      <c r="D85" s="259" t="s">
        <v>308</v>
      </c>
      <c r="E85" s="297">
        <v>132500</v>
      </c>
      <c r="F85" s="297">
        <v>150000</v>
      </c>
      <c r="G85" s="723">
        <v>9</v>
      </c>
      <c r="H85" s="723">
        <v>9</v>
      </c>
      <c r="I85" s="723">
        <v>11925000</v>
      </c>
      <c r="J85" s="723">
        <v>13500000</v>
      </c>
      <c r="K85" s="727">
        <v>0</v>
      </c>
      <c r="L85" s="727">
        <v>0</v>
      </c>
    </row>
    <row r="86" spans="1:12" ht="24.75" customHeight="1">
      <c r="A86" s="281">
        <v>47</v>
      </c>
      <c r="B86" s="291" t="s">
        <v>335</v>
      </c>
      <c r="C86" s="292" t="s">
        <v>226</v>
      </c>
      <c r="D86" s="293"/>
      <c r="E86" s="294"/>
      <c r="F86" s="294"/>
      <c r="G86" s="724"/>
      <c r="H86" s="724"/>
      <c r="I86" s="724"/>
      <c r="J86" s="724"/>
      <c r="K86" s="724"/>
      <c r="L86" s="724"/>
    </row>
    <row r="87" spans="1:12" ht="24.75" customHeight="1">
      <c r="A87" s="242"/>
      <c r="B87" s="291" t="s">
        <v>29</v>
      </c>
      <c r="C87" s="292" t="s">
        <v>581</v>
      </c>
      <c r="D87" s="295" t="s">
        <v>308</v>
      </c>
      <c r="E87" s="294">
        <v>80000</v>
      </c>
      <c r="F87" s="294">
        <v>80000</v>
      </c>
      <c r="G87" s="724">
        <v>16.33</v>
      </c>
      <c r="H87" s="724">
        <v>16.33</v>
      </c>
      <c r="I87" s="724">
        <v>13066600</v>
      </c>
      <c r="J87" s="724">
        <v>13066600</v>
      </c>
      <c r="K87" s="727">
        <v>0</v>
      </c>
      <c r="L87" s="727">
        <v>0</v>
      </c>
    </row>
    <row r="88" spans="1:12" ht="24.75" customHeight="1">
      <c r="A88" s="281">
        <v>48</v>
      </c>
      <c r="B88" s="258" t="s">
        <v>322</v>
      </c>
      <c r="C88" s="259" t="s">
        <v>537</v>
      </c>
      <c r="D88" s="260" t="s">
        <v>263</v>
      </c>
      <c r="E88" s="261">
        <v>97400</v>
      </c>
      <c r="F88" s="261">
        <v>97400</v>
      </c>
      <c r="G88" s="723">
        <v>9</v>
      </c>
      <c r="H88" s="723">
        <v>9</v>
      </c>
      <c r="I88" s="723">
        <v>12416490</v>
      </c>
      <c r="J88" s="723">
        <v>12416490</v>
      </c>
      <c r="K88" s="727">
        <v>2191500</v>
      </c>
      <c r="L88" s="727">
        <v>2191500</v>
      </c>
    </row>
    <row r="89" spans="1:12" ht="24.75" customHeight="1">
      <c r="A89" s="281">
        <v>49</v>
      </c>
      <c r="B89" s="243" t="s">
        <v>354</v>
      </c>
      <c r="C89" s="253" t="s">
        <v>197</v>
      </c>
      <c r="D89" s="259" t="s">
        <v>212</v>
      </c>
      <c r="E89" s="264">
        <v>100000</v>
      </c>
      <c r="F89" s="264">
        <v>100000</v>
      </c>
      <c r="G89" s="724">
        <v>12</v>
      </c>
      <c r="H89" s="724">
        <v>12</v>
      </c>
      <c r="I89" s="724">
        <v>12000000</v>
      </c>
      <c r="J89" s="724">
        <v>12000000</v>
      </c>
      <c r="K89" s="727">
        <v>1200000</v>
      </c>
      <c r="L89" s="727">
        <v>2400000</v>
      </c>
    </row>
    <row r="90" spans="1:12" ht="24.75" customHeight="1">
      <c r="A90" s="281">
        <v>50</v>
      </c>
      <c r="B90" s="258" t="s">
        <v>831</v>
      </c>
      <c r="C90" s="259" t="s">
        <v>531</v>
      </c>
      <c r="D90" s="260" t="s">
        <v>211</v>
      </c>
      <c r="E90" s="261">
        <v>100000</v>
      </c>
      <c r="F90" s="261">
        <v>80000</v>
      </c>
      <c r="G90" s="723">
        <v>11.77</v>
      </c>
      <c r="H90" s="723">
        <v>11.97</v>
      </c>
      <c r="I90" s="723">
        <v>11773620</v>
      </c>
      <c r="J90" s="723">
        <v>9572050</v>
      </c>
      <c r="K90" s="723">
        <v>86148450</v>
      </c>
      <c r="L90" s="723">
        <v>57432300</v>
      </c>
    </row>
    <row r="91" spans="1:12" ht="24.75" customHeight="1">
      <c r="A91" s="281">
        <v>51</v>
      </c>
      <c r="B91" s="258" t="s">
        <v>329</v>
      </c>
      <c r="C91" s="259" t="s">
        <v>548</v>
      </c>
      <c r="D91" s="260" t="s">
        <v>258</v>
      </c>
      <c r="E91" s="261">
        <v>3013000</v>
      </c>
      <c r="F91" s="261">
        <v>3013000</v>
      </c>
      <c r="G91" s="723">
        <v>0.37</v>
      </c>
      <c r="H91" s="723">
        <v>0.37</v>
      </c>
      <c r="I91" s="723">
        <v>11000000</v>
      </c>
      <c r="J91" s="723">
        <v>11000000</v>
      </c>
      <c r="K91" s="727">
        <v>0</v>
      </c>
      <c r="L91" s="727">
        <v>0</v>
      </c>
    </row>
    <row r="92" spans="1:12" ht="24.75" customHeight="1">
      <c r="A92" s="281"/>
      <c r="B92" s="258"/>
      <c r="C92" s="259"/>
      <c r="D92" s="260"/>
      <c r="E92" s="261"/>
      <c r="F92" s="261"/>
      <c r="G92" s="262"/>
      <c r="H92" s="262"/>
      <c r="I92" s="263"/>
      <c r="J92" s="263"/>
      <c r="K92" s="266"/>
      <c r="L92" s="263"/>
    </row>
    <row r="95" spans="1:12" s="257" customFormat="1" ht="24.75" customHeight="1">
      <c r="A95" s="526" t="s">
        <v>1024</v>
      </c>
      <c r="B95" s="527"/>
      <c r="C95" s="527"/>
      <c r="D95" s="527"/>
      <c r="E95" s="527"/>
      <c r="F95" s="527"/>
      <c r="G95" s="527"/>
      <c r="H95" s="527"/>
      <c r="I95" s="527"/>
      <c r="J95" s="527"/>
      <c r="K95" s="527"/>
      <c r="L95" s="527"/>
    </row>
    <row r="96" spans="1:12" s="257" customFormat="1" ht="24.75" customHeight="1">
      <c r="A96" s="527"/>
      <c r="B96" s="527"/>
      <c r="C96" s="527"/>
      <c r="D96" s="527"/>
      <c r="E96" s="527"/>
      <c r="F96" s="527"/>
      <c r="G96" s="527"/>
      <c r="H96" s="527"/>
      <c r="I96" s="527"/>
      <c r="J96" s="527"/>
      <c r="K96" s="527"/>
      <c r="L96" s="527"/>
    </row>
    <row r="97" spans="1:12" ht="24.75" customHeight="1">
      <c r="A97" s="527"/>
      <c r="B97" s="527"/>
      <c r="C97" s="527"/>
      <c r="D97" s="527"/>
      <c r="E97" s="527"/>
      <c r="F97" s="527"/>
      <c r="G97" s="527"/>
      <c r="H97" s="527"/>
      <c r="I97" s="527"/>
      <c r="J97" s="527"/>
      <c r="K97" s="527"/>
      <c r="L97" s="527"/>
    </row>
    <row r="98" spans="1:12" ht="24.75" customHeight="1">
      <c r="A98" s="393" t="s">
        <v>1013</v>
      </c>
      <c r="B98" s="393"/>
      <c r="C98" s="393"/>
      <c r="D98" s="393"/>
      <c r="E98" s="393"/>
      <c r="F98" s="393"/>
      <c r="G98" s="393"/>
      <c r="H98" s="393"/>
      <c r="I98" s="393"/>
      <c r="J98" s="393"/>
      <c r="K98" s="393"/>
      <c r="L98" s="393"/>
    </row>
    <row r="99" spans="1:12" ht="24.75" customHeight="1">
      <c r="A99" s="394"/>
      <c r="B99" s="394"/>
      <c r="C99" s="394"/>
      <c r="D99" s="394"/>
      <c r="E99" s="394"/>
      <c r="F99" s="394"/>
      <c r="G99" s="394"/>
      <c r="H99" s="394"/>
      <c r="I99" s="394"/>
      <c r="J99" s="394"/>
      <c r="K99" s="394"/>
      <c r="L99" s="394"/>
    </row>
    <row r="100" spans="1:12" s="276" customFormat="1" ht="24.75" customHeight="1">
      <c r="A100" s="240" t="s">
        <v>851</v>
      </c>
      <c r="B100" s="277"/>
      <c r="C100" s="286"/>
      <c r="D100" s="286"/>
      <c r="E100" s="277"/>
      <c r="F100" s="277"/>
      <c r="G100" s="278"/>
      <c r="H100" s="278"/>
      <c r="I100" s="278"/>
      <c r="J100" s="278"/>
      <c r="K100" s="277"/>
      <c r="L100" s="277"/>
    </row>
    <row r="101" spans="1:12" s="276" customFormat="1" ht="24.75" customHeight="1">
      <c r="A101" s="279" t="s">
        <v>251</v>
      </c>
      <c r="B101" s="279" t="s">
        <v>309</v>
      </c>
      <c r="C101" s="279" t="s">
        <v>269</v>
      </c>
      <c r="D101" s="279" t="s">
        <v>248</v>
      </c>
      <c r="E101" s="766" t="s">
        <v>252</v>
      </c>
      <c r="F101" s="766"/>
      <c r="G101" s="766" t="s">
        <v>310</v>
      </c>
      <c r="H101" s="766"/>
      <c r="I101" s="766" t="s">
        <v>253</v>
      </c>
      <c r="J101" s="766"/>
      <c r="K101" s="767" t="s">
        <v>254</v>
      </c>
      <c r="L101" s="767"/>
    </row>
    <row r="102" spans="1:12" s="276" customFormat="1" ht="24.75" customHeight="1">
      <c r="A102" s="279" t="s">
        <v>311</v>
      </c>
      <c r="C102" s="279" t="s">
        <v>312</v>
      </c>
      <c r="D102" s="279" t="s">
        <v>249</v>
      </c>
      <c r="E102" s="768" t="s">
        <v>255</v>
      </c>
      <c r="F102" s="768"/>
      <c r="G102" s="769" t="s">
        <v>313</v>
      </c>
      <c r="H102" s="769"/>
      <c r="I102" s="770" t="s">
        <v>256</v>
      </c>
      <c r="J102" s="770"/>
      <c r="K102" s="770" t="s">
        <v>256</v>
      </c>
      <c r="L102" s="770"/>
    </row>
    <row r="103" spans="1:12" s="276" customFormat="1" ht="24.75" customHeight="1">
      <c r="A103" s="279"/>
      <c r="C103" s="279"/>
      <c r="D103" s="279"/>
      <c r="E103" s="482" t="s">
        <v>155</v>
      </c>
      <c r="F103" s="239" t="s">
        <v>675</v>
      </c>
      <c r="G103" s="482" t="s">
        <v>155</v>
      </c>
      <c r="H103" s="239" t="s">
        <v>675</v>
      </c>
      <c r="I103" s="482" t="s">
        <v>155</v>
      </c>
      <c r="J103" s="239" t="s">
        <v>675</v>
      </c>
      <c r="K103" s="482" t="s">
        <v>155</v>
      </c>
      <c r="L103" s="239" t="s">
        <v>675</v>
      </c>
    </row>
    <row r="104" spans="1:12" ht="24.75" customHeight="1">
      <c r="A104" s="240"/>
      <c r="B104" s="240"/>
      <c r="C104" s="241"/>
      <c r="D104" s="241"/>
      <c r="E104" s="280" t="s">
        <v>810</v>
      </c>
      <c r="F104" s="280" t="s">
        <v>472</v>
      </c>
      <c r="G104" s="280" t="s">
        <v>810</v>
      </c>
      <c r="H104" s="280" t="s">
        <v>472</v>
      </c>
      <c r="I104" s="280" t="s">
        <v>810</v>
      </c>
      <c r="J104" s="280" t="s">
        <v>472</v>
      </c>
      <c r="K104" s="280" t="s">
        <v>810</v>
      </c>
      <c r="L104" s="280" t="s">
        <v>472</v>
      </c>
    </row>
    <row r="105" spans="1:12" ht="24.75" customHeight="1">
      <c r="A105" s="281">
        <v>52</v>
      </c>
      <c r="B105" s="232" t="s">
        <v>337</v>
      </c>
      <c r="C105" s="260" t="s">
        <v>582</v>
      </c>
      <c r="E105" s="264"/>
      <c r="F105" s="264"/>
      <c r="G105" s="724"/>
      <c r="H105" s="724"/>
      <c r="I105" s="724"/>
      <c r="J105" s="724"/>
      <c r="K105" s="724"/>
      <c r="L105" s="724"/>
    </row>
    <row r="106" spans="1:12" ht="24.75" customHeight="1">
      <c r="A106" s="242"/>
      <c r="B106" s="232" t="s">
        <v>538</v>
      </c>
      <c r="C106" s="260" t="s">
        <v>583</v>
      </c>
      <c r="D106" s="259" t="s">
        <v>263</v>
      </c>
      <c r="E106" s="264">
        <v>70000</v>
      </c>
      <c r="F106" s="264">
        <v>70000</v>
      </c>
      <c r="G106" s="724">
        <v>15</v>
      </c>
      <c r="H106" s="724">
        <v>15</v>
      </c>
      <c r="I106" s="724">
        <v>10500000</v>
      </c>
      <c r="J106" s="724">
        <v>10500000</v>
      </c>
      <c r="K106" s="727">
        <v>1808100</v>
      </c>
      <c r="L106" s="727">
        <v>1653750</v>
      </c>
    </row>
    <row r="107" spans="1:12" ht="24.75" customHeight="1">
      <c r="A107" s="281">
        <v>53</v>
      </c>
      <c r="B107" s="258" t="s">
        <v>324</v>
      </c>
      <c r="C107" s="259" t="s">
        <v>540</v>
      </c>
      <c r="D107" s="260" t="s">
        <v>263</v>
      </c>
      <c r="E107" s="261">
        <v>1215000</v>
      </c>
      <c r="F107" s="261">
        <v>1215000</v>
      </c>
      <c r="G107" s="723">
        <v>12.41</v>
      </c>
      <c r="H107" s="723">
        <v>12.41</v>
      </c>
      <c r="I107" s="723">
        <v>10080960</v>
      </c>
      <c r="J107" s="723">
        <v>10080960</v>
      </c>
      <c r="K107" s="727">
        <v>150828</v>
      </c>
      <c r="L107" s="727">
        <v>150828</v>
      </c>
    </row>
    <row r="108" spans="1:12" ht="24.75" customHeight="1">
      <c r="A108" s="281">
        <v>54</v>
      </c>
      <c r="B108" s="232" t="s">
        <v>339</v>
      </c>
      <c r="C108" s="260" t="s">
        <v>598</v>
      </c>
      <c r="D108" s="259" t="s">
        <v>211</v>
      </c>
      <c r="E108" s="264">
        <v>100000</v>
      </c>
      <c r="F108" s="264">
        <v>100000</v>
      </c>
      <c r="G108" s="724">
        <v>10</v>
      </c>
      <c r="H108" s="724">
        <v>10</v>
      </c>
      <c r="I108" s="724">
        <v>10000000</v>
      </c>
      <c r="J108" s="724">
        <v>10000000</v>
      </c>
      <c r="K108" s="727">
        <v>1000000</v>
      </c>
      <c r="L108" s="727">
        <v>1000000</v>
      </c>
    </row>
    <row r="109" spans="1:12" ht="24.75" customHeight="1">
      <c r="A109" s="281">
        <v>55</v>
      </c>
      <c r="B109" s="258" t="s">
        <v>332</v>
      </c>
      <c r="C109" s="259" t="s">
        <v>553</v>
      </c>
      <c r="D109" s="260" t="s">
        <v>211</v>
      </c>
      <c r="E109" s="261">
        <v>200000</v>
      </c>
      <c r="F109" s="261">
        <v>200000</v>
      </c>
      <c r="G109" s="723">
        <v>6</v>
      </c>
      <c r="H109" s="723">
        <v>6</v>
      </c>
      <c r="I109" s="723">
        <v>10000000</v>
      </c>
      <c r="J109" s="723">
        <v>10000000</v>
      </c>
      <c r="K109" s="727">
        <v>0</v>
      </c>
      <c r="L109" s="727">
        <v>0</v>
      </c>
    </row>
    <row r="110" spans="1:12" s="234" customFormat="1" ht="24.75" customHeight="1">
      <c r="A110" s="281">
        <v>56</v>
      </c>
      <c r="B110" s="252" t="s">
        <v>512</v>
      </c>
      <c r="C110" s="253"/>
      <c r="D110" s="244"/>
      <c r="E110" s="282"/>
      <c r="F110" s="282"/>
      <c r="G110" s="723"/>
      <c r="H110" s="723"/>
      <c r="I110" s="723"/>
      <c r="J110" s="723"/>
      <c r="K110" s="727"/>
      <c r="L110" s="727"/>
    </row>
    <row r="111" spans="1:12" s="234" customFormat="1" ht="24.75" customHeight="1">
      <c r="A111" s="281"/>
      <c r="B111" s="252" t="s">
        <v>717</v>
      </c>
      <c r="C111" s="253" t="s">
        <v>718</v>
      </c>
      <c r="D111" s="259" t="s">
        <v>260</v>
      </c>
      <c r="E111" s="732" t="s">
        <v>451</v>
      </c>
      <c r="F111" s="732" t="s">
        <v>451</v>
      </c>
      <c r="G111" s="723">
        <v>3.75</v>
      </c>
      <c r="H111" s="723">
        <v>3.75</v>
      </c>
      <c r="I111" s="723">
        <v>9420105.03</v>
      </c>
      <c r="J111" s="723">
        <v>9420105.03</v>
      </c>
      <c r="K111" s="727">
        <v>0</v>
      </c>
      <c r="L111" s="727">
        <v>0</v>
      </c>
    </row>
    <row r="112" spans="1:12" ht="24.75" customHeight="1">
      <c r="A112" s="281">
        <v>57</v>
      </c>
      <c r="B112" s="252" t="s">
        <v>476</v>
      </c>
      <c r="C112" s="253" t="s">
        <v>199</v>
      </c>
      <c r="D112" s="259" t="s">
        <v>213</v>
      </c>
      <c r="E112" s="297">
        <v>120000</v>
      </c>
      <c r="F112" s="297">
        <v>120000</v>
      </c>
      <c r="G112" s="723">
        <v>4</v>
      </c>
      <c r="H112" s="723">
        <v>4</v>
      </c>
      <c r="I112" s="727">
        <v>9200000</v>
      </c>
      <c r="J112" s="727">
        <v>9200000</v>
      </c>
      <c r="K112" s="727">
        <v>0</v>
      </c>
      <c r="L112" s="727">
        <v>0</v>
      </c>
    </row>
    <row r="113" spans="1:12" ht="24.75" customHeight="1">
      <c r="A113" s="281">
        <v>58</v>
      </c>
      <c r="B113" s="254" t="s">
        <v>371</v>
      </c>
      <c r="C113" s="268" t="s">
        <v>691</v>
      </c>
      <c r="D113" s="259" t="s">
        <v>260</v>
      </c>
      <c r="E113" s="282">
        <v>100000</v>
      </c>
      <c r="F113" s="282">
        <v>100000</v>
      </c>
      <c r="G113" s="723">
        <v>9</v>
      </c>
      <c r="H113" s="723">
        <v>9</v>
      </c>
      <c r="I113" s="723">
        <v>9000000</v>
      </c>
      <c r="J113" s="723">
        <v>9000000</v>
      </c>
      <c r="K113" s="727">
        <v>0</v>
      </c>
      <c r="L113" s="727">
        <v>0</v>
      </c>
    </row>
    <row r="114" spans="1:12" ht="24.75" customHeight="1">
      <c r="A114" s="281">
        <v>59</v>
      </c>
      <c r="B114" s="252" t="s">
        <v>367</v>
      </c>
      <c r="C114" s="253" t="s">
        <v>179</v>
      </c>
      <c r="D114" s="259"/>
      <c r="E114" s="282"/>
      <c r="F114" s="282"/>
      <c r="G114" s="723"/>
      <c r="H114" s="723"/>
      <c r="I114" s="723"/>
      <c r="J114" s="723"/>
      <c r="K114" s="730"/>
      <c r="L114" s="730"/>
    </row>
    <row r="115" spans="1:12" ht="24.75" customHeight="1">
      <c r="A115" s="281"/>
      <c r="B115" s="243" t="s">
        <v>43</v>
      </c>
      <c r="C115" s="253" t="s">
        <v>217</v>
      </c>
      <c r="D115" s="259" t="s">
        <v>216</v>
      </c>
      <c r="E115" s="282">
        <v>20000</v>
      </c>
      <c r="F115" s="282">
        <v>20000</v>
      </c>
      <c r="G115" s="723">
        <v>15</v>
      </c>
      <c r="H115" s="723">
        <v>15</v>
      </c>
      <c r="I115" s="723">
        <v>8427000</v>
      </c>
      <c r="J115" s="723">
        <v>8427000</v>
      </c>
      <c r="K115" s="727">
        <v>2250000</v>
      </c>
      <c r="L115" s="727">
        <v>1500000</v>
      </c>
    </row>
    <row r="116" spans="1:12" ht="24.75" customHeight="1">
      <c r="A116" s="281">
        <v>60</v>
      </c>
      <c r="B116" s="252" t="s">
        <v>473</v>
      </c>
      <c r="C116" s="253" t="s">
        <v>201</v>
      </c>
      <c r="G116" s="724"/>
      <c r="H116" s="724"/>
      <c r="I116" s="724"/>
      <c r="J116" s="724"/>
      <c r="K116" s="724"/>
      <c r="L116" s="724"/>
    </row>
    <row r="117" spans="1:12" ht="24.75" customHeight="1">
      <c r="A117" s="281"/>
      <c r="B117" s="252"/>
      <c r="C117" s="253" t="s">
        <v>474</v>
      </c>
      <c r="D117" s="259" t="s">
        <v>475</v>
      </c>
      <c r="E117" s="731" t="s">
        <v>482</v>
      </c>
      <c r="F117" s="731" t="s">
        <v>482</v>
      </c>
      <c r="G117" s="723">
        <v>5</v>
      </c>
      <c r="H117" s="723">
        <v>5</v>
      </c>
      <c r="I117" s="723">
        <v>8151350</v>
      </c>
      <c r="J117" s="723">
        <v>8151350</v>
      </c>
      <c r="K117" s="727">
        <v>0</v>
      </c>
      <c r="L117" s="727">
        <v>0</v>
      </c>
    </row>
    <row r="118" spans="1:12" ht="24.75" customHeight="1">
      <c r="A118" s="281">
        <v>61</v>
      </c>
      <c r="B118" s="252" t="s">
        <v>397</v>
      </c>
      <c r="C118" s="253" t="s">
        <v>398</v>
      </c>
      <c r="D118" s="259" t="s">
        <v>308</v>
      </c>
      <c r="E118" s="282">
        <v>36000</v>
      </c>
      <c r="F118" s="282">
        <v>36000</v>
      </c>
      <c r="G118" s="723">
        <v>18</v>
      </c>
      <c r="H118" s="723">
        <v>18</v>
      </c>
      <c r="I118" s="723">
        <v>7747488</v>
      </c>
      <c r="J118" s="723">
        <v>7747488</v>
      </c>
      <c r="K118" s="727">
        <v>0</v>
      </c>
      <c r="L118" s="727">
        <v>0</v>
      </c>
    </row>
    <row r="119" spans="1:12" ht="24.75" customHeight="1">
      <c r="A119" s="281">
        <v>62</v>
      </c>
      <c r="B119" s="252" t="s">
        <v>356</v>
      </c>
      <c r="C119" s="253" t="s">
        <v>201</v>
      </c>
      <c r="D119" s="259"/>
      <c r="E119" s="264"/>
      <c r="F119" s="264"/>
      <c r="G119" s="724"/>
      <c r="H119" s="724"/>
      <c r="I119" s="724"/>
      <c r="J119" s="724"/>
      <c r="K119" s="727"/>
      <c r="L119" s="727"/>
    </row>
    <row r="120" spans="1:12" ht="24.75" customHeight="1">
      <c r="A120" s="281"/>
      <c r="B120" s="252" t="s">
        <v>44</v>
      </c>
      <c r="C120" s="253" t="s">
        <v>700</v>
      </c>
      <c r="D120" s="259" t="s">
        <v>211</v>
      </c>
      <c r="E120" s="264">
        <v>40000</v>
      </c>
      <c r="F120" s="264">
        <v>40000</v>
      </c>
      <c r="G120" s="724">
        <v>19</v>
      </c>
      <c r="H120" s="724">
        <v>19</v>
      </c>
      <c r="I120" s="724">
        <v>7600000</v>
      </c>
      <c r="J120" s="724">
        <v>7600000</v>
      </c>
      <c r="K120" s="727">
        <v>380000</v>
      </c>
      <c r="L120" s="727">
        <v>608000</v>
      </c>
    </row>
    <row r="121" spans="1:12" ht="24.75" customHeight="1">
      <c r="A121" s="281">
        <v>63</v>
      </c>
      <c r="B121" s="252" t="s">
        <v>832</v>
      </c>
      <c r="C121" s="253" t="s">
        <v>188</v>
      </c>
      <c r="D121" s="259" t="s">
        <v>212</v>
      </c>
      <c r="E121" s="264">
        <v>50000</v>
      </c>
      <c r="F121" s="264">
        <v>50000</v>
      </c>
      <c r="G121" s="724">
        <v>14</v>
      </c>
      <c r="H121" s="724">
        <v>14</v>
      </c>
      <c r="I121" s="724">
        <v>7000000</v>
      </c>
      <c r="J121" s="724">
        <v>7000000</v>
      </c>
      <c r="K121" s="727">
        <v>700000</v>
      </c>
      <c r="L121" s="727">
        <v>560000</v>
      </c>
    </row>
    <row r="122" spans="1:12" ht="24.75" customHeight="1">
      <c r="A122" s="281">
        <v>64</v>
      </c>
      <c r="B122" s="252" t="s">
        <v>363</v>
      </c>
      <c r="C122" s="244"/>
      <c r="D122" s="259"/>
      <c r="E122" s="264"/>
      <c r="F122" s="264"/>
      <c r="G122" s="723"/>
      <c r="H122" s="723"/>
      <c r="I122" s="723"/>
      <c r="J122" s="723"/>
      <c r="K122" s="730"/>
      <c r="L122" s="730"/>
    </row>
    <row r="123" spans="1:12" ht="24.75" customHeight="1">
      <c r="A123" s="281"/>
      <c r="B123" s="243" t="s">
        <v>45</v>
      </c>
      <c r="C123" s="244" t="s">
        <v>394</v>
      </c>
      <c r="D123" s="259" t="s">
        <v>308</v>
      </c>
      <c r="E123" s="264">
        <v>350000</v>
      </c>
      <c r="F123" s="264">
        <v>350000</v>
      </c>
      <c r="G123" s="723">
        <v>2</v>
      </c>
      <c r="H123" s="723">
        <v>2</v>
      </c>
      <c r="I123" s="723">
        <v>7000000</v>
      </c>
      <c r="J123" s="723">
        <v>7000000</v>
      </c>
      <c r="K123" s="727">
        <v>0</v>
      </c>
      <c r="L123" s="727">
        <v>0</v>
      </c>
    </row>
    <row r="124" spans="1:12" ht="24.75" customHeight="1">
      <c r="A124" s="281">
        <v>65</v>
      </c>
      <c r="B124" s="255" t="s">
        <v>341</v>
      </c>
      <c r="C124" s="244" t="s">
        <v>833</v>
      </c>
      <c r="D124" s="259" t="s">
        <v>260</v>
      </c>
      <c r="E124" s="264">
        <v>7813</v>
      </c>
      <c r="F124" s="264">
        <v>7813</v>
      </c>
      <c r="G124" s="724">
        <v>19.5</v>
      </c>
      <c r="H124" s="724">
        <v>19.5</v>
      </c>
      <c r="I124" s="724">
        <v>6998437.5</v>
      </c>
      <c r="J124" s="724">
        <v>6998437.5</v>
      </c>
      <c r="K124" s="727">
        <v>0</v>
      </c>
      <c r="L124" s="727">
        <v>0</v>
      </c>
    </row>
    <row r="125" spans="1:12" ht="24.75" customHeight="1">
      <c r="A125" s="281">
        <v>66</v>
      </c>
      <c r="B125" s="252" t="s">
        <v>493</v>
      </c>
      <c r="C125" s="253" t="s">
        <v>494</v>
      </c>
      <c r="D125" s="259" t="s">
        <v>806</v>
      </c>
      <c r="E125" s="297">
        <v>70000</v>
      </c>
      <c r="F125" s="297">
        <v>70000</v>
      </c>
      <c r="G125" s="723">
        <v>9</v>
      </c>
      <c r="H125" s="723">
        <v>9</v>
      </c>
      <c r="I125" s="727">
        <v>6300000</v>
      </c>
      <c r="J125" s="727">
        <v>6300000</v>
      </c>
      <c r="K125" s="727">
        <v>0</v>
      </c>
      <c r="L125" s="727">
        <v>0</v>
      </c>
    </row>
    <row r="126" spans="1:12" ht="24.75" customHeight="1">
      <c r="A126" s="281">
        <v>67</v>
      </c>
      <c r="B126" s="258" t="s">
        <v>318</v>
      </c>
      <c r="C126" s="259" t="s">
        <v>529</v>
      </c>
      <c r="D126" s="260" t="s">
        <v>212</v>
      </c>
      <c r="E126" s="261">
        <v>20000</v>
      </c>
      <c r="F126" s="261">
        <v>20000</v>
      </c>
      <c r="G126" s="723">
        <v>19.5</v>
      </c>
      <c r="H126" s="723">
        <v>19.5</v>
      </c>
      <c r="I126" s="723">
        <v>6246583.44</v>
      </c>
      <c r="J126" s="723">
        <v>6246583.44</v>
      </c>
      <c r="K126" s="723">
        <v>467976</v>
      </c>
      <c r="L126" s="723">
        <v>389980</v>
      </c>
    </row>
    <row r="127" spans="1:12" ht="24.75" customHeight="1">
      <c r="A127" s="281">
        <v>68</v>
      </c>
      <c r="B127" s="258" t="s">
        <v>325</v>
      </c>
      <c r="C127" s="259" t="s">
        <v>834</v>
      </c>
      <c r="D127" s="260" t="s">
        <v>263</v>
      </c>
      <c r="E127" s="261">
        <v>60000</v>
      </c>
      <c r="F127" s="261">
        <v>60000</v>
      </c>
      <c r="G127" s="723">
        <v>10</v>
      </c>
      <c r="H127" s="723">
        <v>10</v>
      </c>
      <c r="I127" s="723">
        <v>6000000</v>
      </c>
      <c r="J127" s="723">
        <v>6000000</v>
      </c>
      <c r="K127" s="727">
        <v>360000</v>
      </c>
      <c r="L127" s="727">
        <v>480000</v>
      </c>
    </row>
    <row r="128" spans="1:12" ht="24.75" customHeight="1">
      <c r="A128" s="281">
        <v>69</v>
      </c>
      <c r="B128" s="258" t="s">
        <v>319</v>
      </c>
      <c r="C128" s="259" t="s">
        <v>257</v>
      </c>
      <c r="D128" s="260" t="s">
        <v>214</v>
      </c>
      <c r="E128" s="261">
        <v>20000</v>
      </c>
      <c r="F128" s="261">
        <v>20000</v>
      </c>
      <c r="G128" s="723">
        <v>19.5</v>
      </c>
      <c r="H128" s="723">
        <v>19.5</v>
      </c>
      <c r="I128" s="723">
        <v>5906141.75</v>
      </c>
      <c r="J128" s="723">
        <v>5906141.75</v>
      </c>
      <c r="K128" s="723">
        <v>0</v>
      </c>
      <c r="L128" s="723">
        <v>0</v>
      </c>
    </row>
    <row r="129" spans="1:12" ht="24.75" customHeight="1">
      <c r="A129" s="281">
        <v>70</v>
      </c>
      <c r="B129" s="252" t="s">
        <v>458</v>
      </c>
      <c r="C129" s="253" t="s">
        <v>460</v>
      </c>
      <c r="D129" s="259" t="s">
        <v>260</v>
      </c>
      <c r="E129" s="731" t="s">
        <v>480</v>
      </c>
      <c r="F129" s="731" t="s">
        <v>480</v>
      </c>
      <c r="G129" s="723">
        <v>15</v>
      </c>
      <c r="H129" s="723">
        <v>15</v>
      </c>
      <c r="I129" s="723">
        <v>5861700</v>
      </c>
      <c r="J129" s="723">
        <v>5861700</v>
      </c>
      <c r="K129" s="727">
        <v>0</v>
      </c>
      <c r="L129" s="727">
        <v>0</v>
      </c>
    </row>
    <row r="130" spans="1:12" ht="24.75" customHeight="1">
      <c r="A130" s="281">
        <v>71</v>
      </c>
      <c r="B130" s="252" t="s">
        <v>348</v>
      </c>
      <c r="C130" s="234"/>
      <c r="D130" s="259"/>
      <c r="E130" s="264"/>
      <c r="F130" s="264"/>
      <c r="G130" s="724"/>
      <c r="H130" s="724"/>
      <c r="I130" s="724"/>
      <c r="J130" s="724"/>
      <c r="K130" s="724"/>
      <c r="L130" s="724"/>
    </row>
    <row r="131" spans="1:12" ht="24.75" customHeight="1">
      <c r="A131" s="281"/>
      <c r="B131" s="243" t="s">
        <v>46</v>
      </c>
      <c r="C131" s="253" t="s">
        <v>277</v>
      </c>
      <c r="D131" s="259" t="s">
        <v>211</v>
      </c>
      <c r="E131" s="264">
        <v>50000</v>
      </c>
      <c r="F131" s="264">
        <v>50000</v>
      </c>
      <c r="G131" s="724">
        <v>10</v>
      </c>
      <c r="H131" s="724">
        <v>10</v>
      </c>
      <c r="I131" s="724">
        <v>5150406.14</v>
      </c>
      <c r="J131" s="724">
        <v>5150406.14</v>
      </c>
      <c r="K131" s="723">
        <v>0</v>
      </c>
      <c r="L131" s="723">
        <v>500000</v>
      </c>
    </row>
    <row r="132" spans="1:12" s="234" customFormat="1" ht="24.75" customHeight="1">
      <c r="A132" s="281">
        <v>72</v>
      </c>
      <c r="B132" s="252" t="s">
        <v>373</v>
      </c>
      <c r="C132" s="253" t="s">
        <v>702</v>
      </c>
      <c r="D132" s="259"/>
      <c r="E132" s="282"/>
      <c r="F132" s="282"/>
      <c r="G132" s="723"/>
      <c r="H132" s="723"/>
      <c r="I132" s="723"/>
      <c r="J132" s="723"/>
      <c r="K132" s="727"/>
      <c r="L132" s="727"/>
    </row>
    <row r="133" spans="1:12" s="234" customFormat="1" ht="24.75" customHeight="1">
      <c r="A133" s="281"/>
      <c r="B133" s="252"/>
      <c r="C133" s="268" t="s">
        <v>701</v>
      </c>
      <c r="D133" s="259" t="s">
        <v>260</v>
      </c>
      <c r="E133" s="297">
        <v>39900</v>
      </c>
      <c r="F133" s="297">
        <v>39900</v>
      </c>
      <c r="G133" s="723">
        <v>12.53</v>
      </c>
      <c r="H133" s="723">
        <v>12.53</v>
      </c>
      <c r="I133" s="723">
        <v>5000000</v>
      </c>
      <c r="J133" s="723">
        <v>5000000</v>
      </c>
      <c r="K133" s="727">
        <v>0</v>
      </c>
      <c r="L133" s="727">
        <v>0</v>
      </c>
    </row>
    <row r="134" spans="1:12" ht="24.75" customHeight="1">
      <c r="A134" s="281">
        <v>73</v>
      </c>
      <c r="B134" s="258" t="s">
        <v>320</v>
      </c>
      <c r="C134" s="259" t="s">
        <v>259</v>
      </c>
      <c r="D134" s="260" t="s">
        <v>263</v>
      </c>
      <c r="E134" s="261">
        <v>30000</v>
      </c>
      <c r="F134" s="261">
        <v>30000</v>
      </c>
      <c r="G134" s="723">
        <v>16</v>
      </c>
      <c r="H134" s="723">
        <v>16</v>
      </c>
      <c r="I134" s="723">
        <v>4922582.5</v>
      </c>
      <c r="J134" s="723">
        <v>4922582.5</v>
      </c>
      <c r="K134" s="727">
        <v>1920000</v>
      </c>
      <c r="L134" s="727">
        <v>1920000</v>
      </c>
    </row>
    <row r="135" spans="1:12" ht="24.75" customHeight="1">
      <c r="A135" s="281">
        <v>74</v>
      </c>
      <c r="B135" s="258" t="s">
        <v>334</v>
      </c>
      <c r="C135" s="260" t="s">
        <v>225</v>
      </c>
      <c r="E135" s="264"/>
      <c r="F135" s="264"/>
      <c r="G135" s="724"/>
      <c r="H135" s="724"/>
      <c r="I135" s="724"/>
      <c r="J135" s="724"/>
      <c r="K135" s="724"/>
      <c r="L135" s="724"/>
    </row>
    <row r="136" spans="1:12" ht="24.75" customHeight="1">
      <c r="A136" s="281"/>
      <c r="B136" s="258" t="s">
        <v>35</v>
      </c>
      <c r="C136" s="260" t="s">
        <v>539</v>
      </c>
      <c r="D136" s="260" t="s">
        <v>212</v>
      </c>
      <c r="E136" s="264">
        <v>40000</v>
      </c>
      <c r="F136" s="264">
        <v>40000</v>
      </c>
      <c r="G136" s="724">
        <v>12</v>
      </c>
      <c r="H136" s="724">
        <v>12</v>
      </c>
      <c r="I136" s="724">
        <v>4800000</v>
      </c>
      <c r="J136" s="724">
        <v>4800000</v>
      </c>
      <c r="K136" s="727">
        <v>0</v>
      </c>
      <c r="L136" s="727">
        <v>0</v>
      </c>
    </row>
    <row r="137" spans="1:12" ht="24.75" customHeight="1">
      <c r="A137" s="281">
        <v>75</v>
      </c>
      <c r="B137" s="252" t="s">
        <v>408</v>
      </c>
      <c r="C137" s="253" t="s">
        <v>224</v>
      </c>
      <c r="D137" s="259"/>
      <c r="E137" s="282"/>
      <c r="F137" s="282"/>
      <c r="G137" s="723"/>
      <c r="H137" s="723"/>
      <c r="I137" s="723"/>
      <c r="J137" s="723"/>
      <c r="K137" s="727"/>
      <c r="L137" s="727"/>
    </row>
    <row r="138" spans="1:12" ht="24.75" customHeight="1">
      <c r="A138" s="242"/>
      <c r="B138" s="252"/>
      <c r="C138" s="253" t="s">
        <v>461</v>
      </c>
      <c r="D138" s="259" t="s">
        <v>260</v>
      </c>
      <c r="E138" s="731" t="s">
        <v>481</v>
      </c>
      <c r="F138" s="731" t="s">
        <v>481</v>
      </c>
      <c r="G138" s="723">
        <v>9</v>
      </c>
      <c r="H138" s="723">
        <v>9</v>
      </c>
      <c r="I138" s="723">
        <v>4658140</v>
      </c>
      <c r="J138" s="723">
        <v>4658140</v>
      </c>
      <c r="K138" s="727">
        <v>0</v>
      </c>
      <c r="L138" s="727">
        <v>0</v>
      </c>
    </row>
    <row r="139" spans="1:12" ht="24.75" customHeight="1">
      <c r="A139" s="281">
        <v>76</v>
      </c>
      <c r="B139" s="255" t="s">
        <v>342</v>
      </c>
      <c r="C139" s="244" t="s">
        <v>518</v>
      </c>
      <c r="D139" s="259" t="s">
        <v>263</v>
      </c>
      <c r="E139" s="264">
        <v>30000</v>
      </c>
      <c r="F139" s="264">
        <v>30000</v>
      </c>
      <c r="G139" s="724">
        <v>15</v>
      </c>
      <c r="H139" s="724">
        <v>15</v>
      </c>
      <c r="I139" s="724">
        <v>4500000</v>
      </c>
      <c r="J139" s="724">
        <v>4500000</v>
      </c>
      <c r="K139" s="727">
        <v>0</v>
      </c>
      <c r="L139" s="727">
        <v>0</v>
      </c>
    </row>
    <row r="140" spans="1:12" ht="24.75" customHeight="1">
      <c r="A140" s="281"/>
      <c r="B140" s="255"/>
      <c r="C140" s="244"/>
      <c r="D140" s="259"/>
      <c r="E140" s="264"/>
      <c r="F140" s="264"/>
      <c r="I140" s="265"/>
      <c r="J140" s="265"/>
      <c r="K140" s="266"/>
      <c r="L140" s="265"/>
    </row>
    <row r="141" spans="1:12" ht="24.75" customHeight="1">
      <c r="A141" s="281"/>
      <c r="B141" s="255"/>
      <c r="C141" s="244"/>
      <c r="D141" s="259"/>
      <c r="E141" s="264"/>
      <c r="F141" s="264"/>
      <c r="I141" s="265"/>
      <c r="J141" s="265"/>
      <c r="K141" s="266"/>
      <c r="L141" s="265"/>
    </row>
    <row r="142" spans="1:12" ht="24.75" customHeight="1">
      <c r="A142" s="281"/>
      <c r="B142" s="255"/>
      <c r="C142" s="244"/>
      <c r="D142" s="259"/>
      <c r="E142" s="264"/>
      <c r="F142" s="264"/>
      <c r="I142" s="265"/>
      <c r="J142" s="265"/>
      <c r="K142" s="266"/>
      <c r="L142" s="265"/>
    </row>
    <row r="143" spans="1:12" s="257" customFormat="1" ht="24.75" customHeight="1">
      <c r="A143" s="526" t="s">
        <v>1024</v>
      </c>
      <c r="B143" s="527"/>
      <c r="C143" s="527"/>
      <c r="D143" s="527"/>
      <c r="E143" s="527"/>
      <c r="F143" s="527"/>
      <c r="G143" s="527"/>
      <c r="H143" s="527"/>
      <c r="I143" s="527"/>
      <c r="J143" s="527"/>
      <c r="K143" s="527"/>
      <c r="L143" s="527"/>
    </row>
    <row r="144" spans="1:12" s="257" customFormat="1" ht="24.75" customHeight="1">
      <c r="A144" s="527"/>
      <c r="B144" s="527"/>
      <c r="C144" s="527"/>
      <c r="D144" s="527"/>
      <c r="E144" s="527"/>
      <c r="F144" s="527"/>
      <c r="G144" s="527"/>
      <c r="H144" s="527"/>
      <c r="I144" s="527"/>
      <c r="J144" s="527"/>
      <c r="K144" s="527"/>
      <c r="L144" s="527"/>
    </row>
    <row r="145" spans="1:12" ht="24.75" customHeight="1">
      <c r="A145" s="393" t="s">
        <v>1014</v>
      </c>
      <c r="B145" s="393"/>
      <c r="C145" s="393"/>
      <c r="D145" s="393"/>
      <c r="E145" s="393"/>
      <c r="F145" s="393"/>
      <c r="G145" s="393"/>
      <c r="H145" s="393"/>
      <c r="I145" s="393"/>
      <c r="J145" s="393"/>
      <c r="K145" s="393"/>
      <c r="L145" s="393"/>
    </row>
    <row r="146" spans="1:12" ht="24.75" customHeight="1">
      <c r="A146" s="394"/>
      <c r="B146" s="394"/>
      <c r="C146" s="394"/>
      <c r="D146" s="394"/>
      <c r="E146" s="394"/>
      <c r="F146" s="394"/>
      <c r="G146" s="395"/>
      <c r="H146" s="395"/>
      <c r="I146" s="394"/>
      <c r="J146" s="394"/>
      <c r="K146" s="394"/>
      <c r="L146" s="394"/>
    </row>
    <row r="147" spans="1:12" ht="24.75" customHeight="1">
      <c r="A147" s="240" t="s">
        <v>852</v>
      </c>
      <c r="B147" s="277"/>
      <c r="C147" s="286"/>
      <c r="D147" s="286"/>
      <c r="E147" s="277"/>
      <c r="F147" s="277"/>
      <c r="G147" s="278"/>
      <c r="H147" s="278"/>
      <c r="I147" s="278"/>
      <c r="J147" s="278"/>
      <c r="K147" s="277"/>
      <c r="L147" s="277"/>
    </row>
    <row r="148" spans="1:12" s="276" customFormat="1" ht="24.75" customHeight="1">
      <c r="A148" s="279" t="s">
        <v>251</v>
      </c>
      <c r="B148" s="279" t="s">
        <v>309</v>
      </c>
      <c r="C148" s="279" t="s">
        <v>269</v>
      </c>
      <c r="D148" s="279" t="s">
        <v>248</v>
      </c>
      <c r="E148" s="766" t="s">
        <v>252</v>
      </c>
      <c r="F148" s="766"/>
      <c r="G148" s="766" t="s">
        <v>310</v>
      </c>
      <c r="H148" s="766"/>
      <c r="I148" s="766" t="s">
        <v>253</v>
      </c>
      <c r="J148" s="766"/>
      <c r="K148" s="767" t="s">
        <v>254</v>
      </c>
      <c r="L148" s="767"/>
    </row>
    <row r="149" spans="1:12" s="276" customFormat="1" ht="24.75" customHeight="1">
      <c r="A149" s="279" t="s">
        <v>311</v>
      </c>
      <c r="C149" s="279" t="s">
        <v>312</v>
      </c>
      <c r="D149" s="279" t="s">
        <v>249</v>
      </c>
      <c r="E149" s="768" t="s">
        <v>255</v>
      </c>
      <c r="F149" s="768"/>
      <c r="G149" s="769" t="s">
        <v>313</v>
      </c>
      <c r="H149" s="769"/>
      <c r="I149" s="770" t="s">
        <v>256</v>
      </c>
      <c r="J149" s="770"/>
      <c r="K149" s="770" t="s">
        <v>256</v>
      </c>
      <c r="L149" s="770"/>
    </row>
    <row r="150" spans="1:12" s="276" customFormat="1" ht="24.75" customHeight="1">
      <c r="A150" s="279"/>
      <c r="C150" s="279"/>
      <c r="D150" s="279"/>
      <c r="E150" s="482" t="s">
        <v>155</v>
      </c>
      <c r="F150" s="239" t="s">
        <v>675</v>
      </c>
      <c r="G150" s="482" t="s">
        <v>155</v>
      </c>
      <c r="H150" s="239" t="s">
        <v>675</v>
      </c>
      <c r="I150" s="482" t="s">
        <v>155</v>
      </c>
      <c r="J150" s="239" t="s">
        <v>675</v>
      </c>
      <c r="K150" s="482" t="s">
        <v>155</v>
      </c>
      <c r="L150" s="239" t="s">
        <v>675</v>
      </c>
    </row>
    <row r="151" spans="1:12" ht="24.75" customHeight="1">
      <c r="A151" s="240"/>
      <c r="B151" s="240"/>
      <c r="C151" s="241"/>
      <c r="D151" s="241"/>
      <c r="E151" s="280" t="s">
        <v>810</v>
      </c>
      <c r="F151" s="280" t="s">
        <v>472</v>
      </c>
      <c r="G151" s="280" t="s">
        <v>810</v>
      </c>
      <c r="H151" s="280" t="s">
        <v>472</v>
      </c>
      <c r="I151" s="280" t="s">
        <v>810</v>
      </c>
      <c r="J151" s="280" t="s">
        <v>472</v>
      </c>
      <c r="K151" s="280" t="s">
        <v>810</v>
      </c>
      <c r="L151" s="280" t="s">
        <v>472</v>
      </c>
    </row>
    <row r="152" spans="1:12" ht="24.75" customHeight="1">
      <c r="A152" s="281">
        <v>77</v>
      </c>
      <c r="B152" s="252" t="s">
        <v>344</v>
      </c>
      <c r="C152" s="253" t="s">
        <v>577</v>
      </c>
      <c r="D152" s="259" t="s">
        <v>215</v>
      </c>
      <c r="E152" s="264">
        <v>30000</v>
      </c>
      <c r="F152" s="264">
        <v>30000</v>
      </c>
      <c r="G152" s="724">
        <v>15</v>
      </c>
      <c r="H152" s="724">
        <v>15</v>
      </c>
      <c r="I152" s="724">
        <v>4500000</v>
      </c>
      <c r="J152" s="724">
        <v>4500000</v>
      </c>
      <c r="K152" s="727">
        <v>0</v>
      </c>
      <c r="L152" s="727">
        <v>0</v>
      </c>
    </row>
    <row r="153" spans="1:12" ht="24.75" customHeight="1">
      <c r="A153" s="281">
        <v>78</v>
      </c>
      <c r="B153" s="252" t="s">
        <v>395</v>
      </c>
      <c r="C153" s="253" t="s">
        <v>396</v>
      </c>
      <c r="D153" s="259" t="s">
        <v>263</v>
      </c>
      <c r="E153" s="282">
        <v>60000</v>
      </c>
      <c r="F153" s="282">
        <v>60000</v>
      </c>
      <c r="G153" s="723">
        <v>7.5</v>
      </c>
      <c r="H153" s="723">
        <v>7.5</v>
      </c>
      <c r="I153" s="723">
        <v>4500000</v>
      </c>
      <c r="J153" s="723">
        <v>4500000</v>
      </c>
      <c r="K153" s="727">
        <v>0</v>
      </c>
      <c r="L153" s="727">
        <v>0</v>
      </c>
    </row>
    <row r="154" spans="1:12" ht="24.75" customHeight="1">
      <c r="A154" s="281">
        <v>79</v>
      </c>
      <c r="B154" s="258" t="s">
        <v>328</v>
      </c>
      <c r="C154" s="259" t="s">
        <v>546</v>
      </c>
      <c r="D154" s="260"/>
      <c r="E154" s="261"/>
      <c r="F154" s="261"/>
      <c r="G154" s="723"/>
      <c r="H154" s="723"/>
      <c r="I154" s="723"/>
      <c r="J154" s="723"/>
      <c r="K154" s="723"/>
      <c r="L154" s="723"/>
    </row>
    <row r="155" spans="1:12" ht="24.75" customHeight="1">
      <c r="A155" s="281"/>
      <c r="C155" s="259" t="s">
        <v>547</v>
      </c>
      <c r="D155" s="260" t="s">
        <v>211</v>
      </c>
      <c r="E155" s="261">
        <v>40000</v>
      </c>
      <c r="F155" s="261">
        <v>40000</v>
      </c>
      <c r="G155" s="723">
        <v>10</v>
      </c>
      <c r="H155" s="723">
        <v>10</v>
      </c>
      <c r="I155" s="723">
        <v>4000000</v>
      </c>
      <c r="J155" s="723">
        <v>4000000</v>
      </c>
      <c r="K155" s="727">
        <v>400000</v>
      </c>
      <c r="L155" s="727">
        <v>800000</v>
      </c>
    </row>
    <row r="156" spans="1:12" ht="24.75" customHeight="1">
      <c r="A156" s="281">
        <v>80</v>
      </c>
      <c r="B156" s="258" t="s">
        <v>30</v>
      </c>
      <c r="C156" s="259" t="s">
        <v>31</v>
      </c>
      <c r="D156" s="260" t="s">
        <v>258</v>
      </c>
      <c r="E156" s="261">
        <v>50000</v>
      </c>
      <c r="F156" s="723">
        <v>0</v>
      </c>
      <c r="G156" s="723">
        <v>8</v>
      </c>
      <c r="H156" s="723">
        <v>0</v>
      </c>
      <c r="I156" s="723">
        <v>3999900</v>
      </c>
      <c r="J156" s="723">
        <v>0</v>
      </c>
      <c r="K156" s="727">
        <v>0</v>
      </c>
      <c r="L156" s="727">
        <v>0</v>
      </c>
    </row>
    <row r="157" spans="1:12" ht="24.75" customHeight="1">
      <c r="A157" s="281">
        <v>81</v>
      </c>
      <c r="B157" s="252" t="s">
        <v>357</v>
      </c>
      <c r="C157" s="253" t="s">
        <v>531</v>
      </c>
      <c r="D157" s="259" t="s">
        <v>211</v>
      </c>
      <c r="E157" s="264">
        <v>30000</v>
      </c>
      <c r="F157" s="264">
        <v>30000</v>
      </c>
      <c r="G157" s="724">
        <v>12</v>
      </c>
      <c r="H157" s="724">
        <v>12</v>
      </c>
      <c r="I157" s="724">
        <v>3600000</v>
      </c>
      <c r="J157" s="724">
        <v>3600000</v>
      </c>
      <c r="K157" s="724">
        <v>0</v>
      </c>
      <c r="L157" s="724">
        <v>0</v>
      </c>
    </row>
    <row r="158" spans="1:12" ht="24.75" customHeight="1">
      <c r="A158" s="281">
        <v>82</v>
      </c>
      <c r="B158" s="252" t="s">
        <v>477</v>
      </c>
      <c r="C158" s="253" t="s">
        <v>478</v>
      </c>
      <c r="D158" s="259" t="s">
        <v>308</v>
      </c>
      <c r="E158" s="297">
        <v>60000</v>
      </c>
      <c r="F158" s="297">
        <v>60000</v>
      </c>
      <c r="G158" s="723">
        <v>6</v>
      </c>
      <c r="H158" s="723">
        <v>6</v>
      </c>
      <c r="I158" s="727">
        <v>3600000</v>
      </c>
      <c r="J158" s="727">
        <v>3600000</v>
      </c>
      <c r="K158" s="727">
        <v>0</v>
      </c>
      <c r="L158" s="727">
        <v>0</v>
      </c>
    </row>
    <row r="159" spans="1:12" ht="24.75" customHeight="1">
      <c r="A159" s="281">
        <v>83</v>
      </c>
      <c r="B159" s="243" t="s">
        <v>369</v>
      </c>
      <c r="C159" s="268" t="s">
        <v>224</v>
      </c>
      <c r="D159" s="259"/>
      <c r="E159" s="282"/>
      <c r="F159" s="282"/>
      <c r="G159" s="723"/>
      <c r="H159" s="723"/>
      <c r="I159" s="723"/>
      <c r="J159" s="723"/>
      <c r="K159" s="727"/>
      <c r="L159" s="727"/>
    </row>
    <row r="160" spans="1:12" ht="24.75" customHeight="1">
      <c r="A160" s="281"/>
      <c r="B160" s="254" t="s">
        <v>47</v>
      </c>
      <c r="C160" s="268" t="s">
        <v>632</v>
      </c>
      <c r="D160" s="259" t="s">
        <v>212</v>
      </c>
      <c r="E160" s="282">
        <v>100000</v>
      </c>
      <c r="F160" s="282">
        <v>100000</v>
      </c>
      <c r="G160" s="723">
        <v>3.5</v>
      </c>
      <c r="H160" s="723">
        <v>3.5</v>
      </c>
      <c r="I160" s="723">
        <v>3500000</v>
      </c>
      <c r="J160" s="723">
        <v>3500000</v>
      </c>
      <c r="K160" s="727">
        <v>0</v>
      </c>
      <c r="L160" s="727">
        <v>0</v>
      </c>
    </row>
    <row r="161" spans="1:12" ht="24.75" customHeight="1">
      <c r="A161" s="281">
        <v>84</v>
      </c>
      <c r="B161" s="252" t="s">
        <v>368</v>
      </c>
      <c r="C161" s="268" t="s">
        <v>180</v>
      </c>
      <c r="D161" s="259" t="s">
        <v>263</v>
      </c>
      <c r="E161" s="282">
        <v>100000</v>
      </c>
      <c r="F161" s="282">
        <v>100000</v>
      </c>
      <c r="G161" s="723">
        <v>3.5</v>
      </c>
      <c r="H161" s="723">
        <v>3.5</v>
      </c>
      <c r="I161" s="723">
        <v>3500000</v>
      </c>
      <c r="J161" s="723">
        <v>3500000</v>
      </c>
      <c r="K161" s="730">
        <v>105000</v>
      </c>
      <c r="L161" s="730">
        <v>105000</v>
      </c>
    </row>
    <row r="162" spans="1:12" ht="24.75" customHeight="1">
      <c r="A162" s="281">
        <v>85</v>
      </c>
      <c r="B162" s="252" t="s">
        <v>350</v>
      </c>
      <c r="C162" s="253" t="s">
        <v>257</v>
      </c>
      <c r="D162" s="259" t="s">
        <v>212</v>
      </c>
      <c r="E162" s="264">
        <v>30000</v>
      </c>
      <c r="F162" s="264">
        <v>30000</v>
      </c>
      <c r="G162" s="724">
        <v>10</v>
      </c>
      <c r="H162" s="724">
        <v>10</v>
      </c>
      <c r="I162" s="724">
        <v>3000000</v>
      </c>
      <c r="J162" s="724">
        <v>3000000</v>
      </c>
      <c r="K162" s="723">
        <v>450000</v>
      </c>
      <c r="L162" s="723">
        <v>0</v>
      </c>
    </row>
    <row r="163" spans="1:12" ht="24.75" customHeight="1">
      <c r="A163" s="281">
        <v>86</v>
      </c>
      <c r="B163" s="258" t="s">
        <v>327</v>
      </c>
      <c r="C163" s="259" t="s">
        <v>545</v>
      </c>
      <c r="D163" s="260" t="s">
        <v>258</v>
      </c>
      <c r="E163" s="261">
        <v>16500</v>
      </c>
      <c r="F163" s="261">
        <v>16500</v>
      </c>
      <c r="G163" s="723">
        <v>6</v>
      </c>
      <c r="H163" s="723">
        <v>6</v>
      </c>
      <c r="I163" s="723">
        <v>3000000</v>
      </c>
      <c r="J163" s="723">
        <v>3000000</v>
      </c>
      <c r="K163" s="727">
        <v>0</v>
      </c>
      <c r="L163" s="727">
        <v>0</v>
      </c>
    </row>
    <row r="164" spans="1:12" ht="24.75" customHeight="1">
      <c r="A164" s="281">
        <v>87</v>
      </c>
      <c r="B164" s="243" t="s">
        <v>365</v>
      </c>
      <c r="C164" s="244" t="s">
        <v>220</v>
      </c>
      <c r="D164" s="259" t="s">
        <v>211</v>
      </c>
      <c r="E164" s="264">
        <v>55000</v>
      </c>
      <c r="F164" s="264">
        <v>55000</v>
      </c>
      <c r="G164" s="723">
        <v>5.45</v>
      </c>
      <c r="H164" s="723">
        <v>5.45</v>
      </c>
      <c r="I164" s="723">
        <v>3000000</v>
      </c>
      <c r="J164" s="723">
        <v>3000000</v>
      </c>
      <c r="K164" s="727">
        <v>0</v>
      </c>
      <c r="L164" s="727">
        <v>0</v>
      </c>
    </row>
    <row r="165" spans="1:12" ht="24.75" customHeight="1">
      <c r="A165" s="281">
        <v>88</v>
      </c>
      <c r="B165" s="258" t="s">
        <v>315</v>
      </c>
      <c r="C165" s="259" t="s">
        <v>526</v>
      </c>
      <c r="D165" s="260" t="s">
        <v>211</v>
      </c>
      <c r="E165" s="261">
        <v>10000</v>
      </c>
      <c r="F165" s="261">
        <v>10000</v>
      </c>
      <c r="G165" s="723">
        <v>18</v>
      </c>
      <c r="H165" s="723">
        <v>18</v>
      </c>
      <c r="I165" s="723">
        <v>2952357.5</v>
      </c>
      <c r="J165" s="723">
        <v>2952357.5</v>
      </c>
      <c r="K165" s="723">
        <v>90000</v>
      </c>
      <c r="L165" s="723">
        <v>0</v>
      </c>
    </row>
    <row r="166" spans="1:12" ht="24.75" customHeight="1">
      <c r="A166" s="281">
        <v>89</v>
      </c>
      <c r="B166" s="252" t="s">
        <v>352</v>
      </c>
      <c r="C166" s="253" t="s">
        <v>807</v>
      </c>
      <c r="D166" s="259" t="s">
        <v>211</v>
      </c>
      <c r="E166" s="264">
        <v>20000</v>
      </c>
      <c r="F166" s="264">
        <v>20000</v>
      </c>
      <c r="G166" s="724">
        <v>3.38</v>
      </c>
      <c r="H166" s="724">
        <v>3.38</v>
      </c>
      <c r="I166" s="724">
        <v>2700000</v>
      </c>
      <c r="J166" s="724">
        <v>2700000</v>
      </c>
      <c r="K166" s="727">
        <v>189000</v>
      </c>
      <c r="L166" s="727">
        <v>135000</v>
      </c>
    </row>
    <row r="167" spans="1:12" ht="24.75" customHeight="1">
      <c r="A167" s="281">
        <v>90</v>
      </c>
      <c r="B167" s="252" t="s">
        <v>366</v>
      </c>
      <c r="C167" s="244" t="s">
        <v>221</v>
      </c>
      <c r="D167" s="259"/>
      <c r="E167" s="264"/>
      <c r="F167" s="264"/>
      <c r="G167" s="723"/>
      <c r="H167" s="723"/>
      <c r="I167" s="723"/>
      <c r="J167" s="723"/>
      <c r="K167" s="727"/>
      <c r="L167" s="727"/>
    </row>
    <row r="168" spans="1:12" ht="24.75" customHeight="1">
      <c r="A168" s="242"/>
      <c r="B168" s="252" t="s">
        <v>538</v>
      </c>
      <c r="C168" s="253" t="s">
        <v>222</v>
      </c>
      <c r="D168" s="259" t="s">
        <v>211</v>
      </c>
      <c r="E168" s="282">
        <v>31360</v>
      </c>
      <c r="F168" s="282">
        <v>44800</v>
      </c>
      <c r="G168" s="723">
        <v>7.14</v>
      </c>
      <c r="H168" s="723">
        <v>7.14</v>
      </c>
      <c r="I168" s="723">
        <v>2240000</v>
      </c>
      <c r="J168" s="723">
        <v>3200000</v>
      </c>
      <c r="K168" s="727">
        <v>0</v>
      </c>
      <c r="L168" s="727">
        <v>0</v>
      </c>
    </row>
    <row r="169" spans="1:12" ht="24.75" customHeight="1">
      <c r="A169" s="281">
        <v>91</v>
      </c>
      <c r="B169" s="252" t="s">
        <v>345</v>
      </c>
      <c r="C169" s="253" t="s">
        <v>802</v>
      </c>
      <c r="D169" s="259" t="s">
        <v>263</v>
      </c>
      <c r="E169" s="282">
        <v>28000</v>
      </c>
      <c r="F169" s="264">
        <v>28000</v>
      </c>
      <c r="G169" s="724">
        <v>9</v>
      </c>
      <c r="H169" s="724">
        <v>9</v>
      </c>
      <c r="I169" s="723">
        <v>2521000</v>
      </c>
      <c r="J169" s="724">
        <v>2521000</v>
      </c>
      <c r="K169" s="723">
        <v>378150</v>
      </c>
      <c r="L169" s="723">
        <v>378150</v>
      </c>
    </row>
    <row r="170" spans="1:12" ht="24.75" customHeight="1">
      <c r="A170" s="281">
        <v>92</v>
      </c>
      <c r="B170" s="258" t="s">
        <v>835</v>
      </c>
      <c r="C170" s="259"/>
      <c r="D170" s="260"/>
      <c r="E170" s="287"/>
      <c r="F170" s="287"/>
      <c r="G170" s="723"/>
      <c r="H170" s="723"/>
      <c r="I170" s="723"/>
      <c r="J170" s="723"/>
      <c r="K170" s="723"/>
      <c r="L170" s="723"/>
    </row>
    <row r="171" spans="1:12" ht="24.75" customHeight="1">
      <c r="A171" s="242"/>
      <c r="B171" s="258" t="s">
        <v>1022</v>
      </c>
      <c r="C171" s="259" t="s">
        <v>530</v>
      </c>
      <c r="D171" s="260" t="s">
        <v>215</v>
      </c>
      <c r="E171" s="722" t="s">
        <v>32</v>
      </c>
      <c r="F171" s="722" t="s">
        <v>32</v>
      </c>
      <c r="G171" s="723">
        <v>18</v>
      </c>
      <c r="H171" s="723">
        <v>18</v>
      </c>
      <c r="I171" s="723">
        <v>2161197.26</v>
      </c>
      <c r="J171" s="723">
        <v>2161197.26</v>
      </c>
      <c r="K171" s="723">
        <v>0</v>
      </c>
      <c r="L171" s="723">
        <v>0</v>
      </c>
    </row>
    <row r="172" spans="1:12" s="234" customFormat="1" ht="24.75" customHeight="1">
      <c r="A172" s="281">
        <v>93</v>
      </c>
      <c r="B172" s="252" t="s">
        <v>372</v>
      </c>
      <c r="C172" s="253" t="s">
        <v>190</v>
      </c>
      <c r="D172" s="259" t="s">
        <v>258</v>
      </c>
      <c r="E172" s="282">
        <v>20000</v>
      </c>
      <c r="F172" s="282">
        <v>20000</v>
      </c>
      <c r="G172" s="723">
        <v>10</v>
      </c>
      <c r="H172" s="723">
        <v>10</v>
      </c>
      <c r="I172" s="723">
        <v>2000000</v>
      </c>
      <c r="J172" s="723">
        <v>2000000</v>
      </c>
      <c r="K172" s="727">
        <v>100000</v>
      </c>
      <c r="L172" s="727">
        <v>400000</v>
      </c>
    </row>
    <row r="173" spans="1:12" ht="24.75" customHeight="1">
      <c r="A173" s="281">
        <v>94</v>
      </c>
      <c r="B173" s="232" t="s">
        <v>338</v>
      </c>
      <c r="C173" s="260" t="s">
        <v>219</v>
      </c>
      <c r="D173" s="259" t="s">
        <v>212</v>
      </c>
      <c r="E173" s="264">
        <v>25000</v>
      </c>
      <c r="F173" s="264">
        <v>25000</v>
      </c>
      <c r="G173" s="724">
        <v>8</v>
      </c>
      <c r="H173" s="724">
        <v>8</v>
      </c>
      <c r="I173" s="724">
        <v>2000000</v>
      </c>
      <c r="J173" s="724">
        <v>2000000</v>
      </c>
      <c r="K173" s="727">
        <v>0</v>
      </c>
      <c r="L173" s="727">
        <v>0</v>
      </c>
    </row>
    <row r="174" spans="1:12" ht="24.75" customHeight="1">
      <c r="A174" s="281">
        <v>95</v>
      </c>
      <c r="B174" s="252" t="s">
        <v>361</v>
      </c>
      <c r="C174" s="244"/>
      <c r="D174" s="259"/>
      <c r="E174" s="264"/>
      <c r="F174" s="264"/>
      <c r="G174" s="723"/>
      <c r="H174" s="723"/>
      <c r="I174" s="723"/>
      <c r="J174" s="723"/>
      <c r="K174" s="730"/>
      <c r="L174" s="730"/>
    </row>
    <row r="175" spans="1:12" ht="24.75" customHeight="1">
      <c r="A175" s="242"/>
      <c r="B175" s="243" t="s">
        <v>538</v>
      </c>
      <c r="C175" s="244" t="s">
        <v>205</v>
      </c>
      <c r="D175" s="259" t="s">
        <v>258</v>
      </c>
      <c r="E175" s="264">
        <v>30000</v>
      </c>
      <c r="F175" s="264">
        <v>30000</v>
      </c>
      <c r="G175" s="723">
        <v>6.67</v>
      </c>
      <c r="H175" s="723">
        <v>6.67</v>
      </c>
      <c r="I175" s="723">
        <v>2000000</v>
      </c>
      <c r="J175" s="723">
        <v>2000000</v>
      </c>
      <c r="K175" s="727">
        <v>680000</v>
      </c>
      <c r="L175" s="727">
        <v>300000</v>
      </c>
    </row>
    <row r="176" spans="1:12" s="234" customFormat="1" ht="24.75" customHeight="1">
      <c r="A176" s="281">
        <v>96</v>
      </c>
      <c r="B176" s="252" t="s">
        <v>374</v>
      </c>
      <c r="C176" s="268" t="s">
        <v>199</v>
      </c>
      <c r="D176" s="244" t="s">
        <v>213</v>
      </c>
      <c r="E176" s="282">
        <v>20000</v>
      </c>
      <c r="F176" s="282">
        <v>20000</v>
      </c>
      <c r="G176" s="723">
        <v>10</v>
      </c>
      <c r="H176" s="723">
        <v>10</v>
      </c>
      <c r="I176" s="723">
        <v>2000000</v>
      </c>
      <c r="J176" s="723">
        <v>2000000</v>
      </c>
      <c r="K176" s="723">
        <v>0</v>
      </c>
      <c r="L176" s="723">
        <v>0</v>
      </c>
    </row>
    <row r="177" spans="1:12" s="234" customFormat="1" ht="24.75" customHeight="1">
      <c r="A177" s="281">
        <v>97</v>
      </c>
      <c r="B177" s="252" t="s">
        <v>513</v>
      </c>
      <c r="C177" s="253" t="s">
        <v>223</v>
      </c>
      <c r="D177" s="259" t="s">
        <v>260</v>
      </c>
      <c r="E177" s="722" t="s">
        <v>836</v>
      </c>
      <c r="F177" s="722" t="s">
        <v>836</v>
      </c>
      <c r="G177" s="723">
        <v>18.33</v>
      </c>
      <c r="H177" s="723">
        <v>18.33</v>
      </c>
      <c r="I177" s="723">
        <v>1997600</v>
      </c>
      <c r="J177" s="723">
        <v>1997600</v>
      </c>
      <c r="K177" s="727">
        <v>0</v>
      </c>
      <c r="L177" s="727">
        <v>0</v>
      </c>
    </row>
    <row r="178" spans="1:12" ht="24.75" customHeight="1">
      <c r="A178" s="281">
        <v>98</v>
      </c>
      <c r="B178" s="252" t="s">
        <v>479</v>
      </c>
      <c r="C178" s="253" t="s">
        <v>526</v>
      </c>
      <c r="D178" s="259" t="s">
        <v>260</v>
      </c>
      <c r="E178" s="722" t="s">
        <v>483</v>
      </c>
      <c r="F178" s="722" t="s">
        <v>483</v>
      </c>
      <c r="G178" s="723">
        <v>18</v>
      </c>
      <c r="H178" s="723">
        <v>18</v>
      </c>
      <c r="I178" s="727">
        <v>1781720</v>
      </c>
      <c r="J178" s="727">
        <v>1781720</v>
      </c>
      <c r="K178" s="727">
        <v>0</v>
      </c>
      <c r="L178" s="727">
        <v>0</v>
      </c>
    </row>
    <row r="179" spans="1:12" ht="24.75" customHeight="1">
      <c r="A179" s="281">
        <v>99</v>
      </c>
      <c r="B179" s="258" t="s">
        <v>323</v>
      </c>
      <c r="C179" s="259" t="s">
        <v>257</v>
      </c>
      <c r="D179" s="260" t="s">
        <v>211</v>
      </c>
      <c r="E179" s="261">
        <v>10000</v>
      </c>
      <c r="F179" s="261">
        <v>10000</v>
      </c>
      <c r="G179" s="723">
        <v>15</v>
      </c>
      <c r="H179" s="723">
        <v>15</v>
      </c>
      <c r="I179" s="723">
        <v>1500000</v>
      </c>
      <c r="J179" s="723">
        <v>1500000</v>
      </c>
      <c r="K179" s="727">
        <v>1500000</v>
      </c>
      <c r="L179" s="727">
        <v>750000</v>
      </c>
    </row>
    <row r="180" spans="1:12" ht="24.75" customHeight="1">
      <c r="A180" s="281">
        <v>100</v>
      </c>
      <c r="B180" s="252" t="s">
        <v>359</v>
      </c>
      <c r="C180" s="244" t="s">
        <v>201</v>
      </c>
      <c r="D180" s="259"/>
      <c r="E180" s="264"/>
      <c r="F180" s="264"/>
      <c r="G180" s="724"/>
      <c r="H180" s="724"/>
      <c r="I180" s="724"/>
      <c r="J180" s="724"/>
      <c r="K180" s="727"/>
      <c r="L180" s="727"/>
    </row>
    <row r="181" spans="1:12" ht="24.75" customHeight="1">
      <c r="A181" s="242"/>
      <c r="B181" s="252" t="s">
        <v>48</v>
      </c>
      <c r="C181" s="244" t="s">
        <v>202</v>
      </c>
      <c r="D181" s="259" t="s">
        <v>263</v>
      </c>
      <c r="E181" s="264">
        <v>15000</v>
      </c>
      <c r="F181" s="264">
        <v>15000</v>
      </c>
      <c r="G181" s="724">
        <v>10</v>
      </c>
      <c r="H181" s="724">
        <v>10</v>
      </c>
      <c r="I181" s="724">
        <v>1500000</v>
      </c>
      <c r="J181" s="724">
        <v>1500000</v>
      </c>
      <c r="K181" s="727">
        <v>0</v>
      </c>
      <c r="L181" s="727">
        <v>0</v>
      </c>
    </row>
    <row r="182" spans="1:12" ht="24.75" customHeight="1">
      <c r="A182" s="281">
        <v>101</v>
      </c>
      <c r="B182" s="252" t="s">
        <v>364</v>
      </c>
      <c r="C182" s="244" t="s">
        <v>394</v>
      </c>
      <c r="D182" s="259" t="s">
        <v>308</v>
      </c>
      <c r="E182" s="264">
        <v>50000</v>
      </c>
      <c r="F182" s="264">
        <v>50000</v>
      </c>
      <c r="G182" s="723">
        <v>2</v>
      </c>
      <c r="H182" s="723">
        <v>2</v>
      </c>
      <c r="I182" s="723">
        <v>1000000</v>
      </c>
      <c r="J182" s="723">
        <v>1000000</v>
      </c>
      <c r="K182" s="730">
        <v>0</v>
      </c>
      <c r="L182" s="730">
        <v>0</v>
      </c>
    </row>
    <row r="183" spans="1:12" ht="24.75" customHeight="1">
      <c r="A183" s="281">
        <v>102</v>
      </c>
      <c r="B183" s="252" t="s">
        <v>362</v>
      </c>
      <c r="C183" s="244" t="s">
        <v>206</v>
      </c>
      <c r="D183" s="259"/>
      <c r="E183" s="264"/>
      <c r="F183" s="264"/>
      <c r="G183" s="723"/>
      <c r="H183" s="723"/>
      <c r="I183" s="723"/>
      <c r="J183" s="723"/>
      <c r="K183" s="730"/>
      <c r="L183" s="730"/>
    </row>
    <row r="184" spans="1:12" ht="24.75" customHeight="1">
      <c r="A184" s="281"/>
      <c r="B184" s="243" t="s">
        <v>49</v>
      </c>
      <c r="C184" s="244" t="s">
        <v>554</v>
      </c>
      <c r="D184" s="259" t="s">
        <v>808</v>
      </c>
      <c r="E184" s="264">
        <v>5000</v>
      </c>
      <c r="F184" s="264">
        <v>5000</v>
      </c>
      <c r="G184" s="723">
        <v>19.99</v>
      </c>
      <c r="H184" s="723">
        <v>19.99</v>
      </c>
      <c r="I184" s="723">
        <v>999500</v>
      </c>
      <c r="J184" s="723">
        <v>999500</v>
      </c>
      <c r="K184" s="727">
        <v>2398800</v>
      </c>
      <c r="L184" s="727">
        <v>2398800</v>
      </c>
    </row>
    <row r="185" spans="1:12" ht="24.75" customHeight="1">
      <c r="A185" s="281">
        <v>103</v>
      </c>
      <c r="B185" s="258" t="s">
        <v>333</v>
      </c>
      <c r="C185" s="259" t="s">
        <v>555</v>
      </c>
      <c r="D185" s="260" t="s">
        <v>260</v>
      </c>
      <c r="E185" s="282">
        <v>12000</v>
      </c>
      <c r="F185" s="282">
        <v>12000</v>
      </c>
      <c r="G185" s="723">
        <v>4.75</v>
      </c>
      <c r="H185" s="723">
        <v>4.75</v>
      </c>
      <c r="I185" s="723">
        <v>570000</v>
      </c>
      <c r="J185" s="723">
        <v>570000</v>
      </c>
      <c r="K185" s="727">
        <v>0</v>
      </c>
      <c r="L185" s="727">
        <v>0</v>
      </c>
    </row>
    <row r="186" spans="1:12" ht="24.75" customHeight="1">
      <c r="A186" s="281">
        <v>104</v>
      </c>
      <c r="B186" s="252" t="s">
        <v>349</v>
      </c>
      <c r="C186" s="253" t="s">
        <v>191</v>
      </c>
      <c r="D186" s="259" t="s">
        <v>806</v>
      </c>
      <c r="E186" s="264">
        <v>30000</v>
      </c>
      <c r="F186" s="264">
        <v>30000</v>
      </c>
      <c r="G186" s="724">
        <v>1.67</v>
      </c>
      <c r="H186" s="724">
        <v>1.67</v>
      </c>
      <c r="I186" s="724">
        <v>500000</v>
      </c>
      <c r="J186" s="724">
        <v>500000</v>
      </c>
      <c r="K186" s="723">
        <v>0</v>
      </c>
      <c r="L186" s="723">
        <v>0</v>
      </c>
    </row>
    <row r="187" spans="1:2" ht="24.75" customHeight="1">
      <c r="A187" s="281"/>
      <c r="B187" s="258" t="s">
        <v>445</v>
      </c>
    </row>
    <row r="188" spans="1:12" ht="24.75" customHeight="1">
      <c r="A188" s="281"/>
      <c r="B188" s="243"/>
      <c r="C188" s="244"/>
      <c r="D188" s="259"/>
      <c r="E188" s="264"/>
      <c r="F188" s="264"/>
      <c r="G188" s="285"/>
      <c r="H188" s="285"/>
      <c r="I188" s="285"/>
      <c r="J188" s="285"/>
      <c r="K188" s="296"/>
      <c r="L188" s="260"/>
    </row>
    <row r="189" spans="1:12" ht="24.75" customHeight="1">
      <c r="A189" s="281"/>
      <c r="B189" s="243"/>
      <c r="C189" s="244"/>
      <c r="D189" s="259"/>
      <c r="E189" s="264"/>
      <c r="F189" s="264"/>
      <c r="G189" s="285"/>
      <c r="H189" s="285"/>
      <c r="I189" s="285"/>
      <c r="J189" s="285"/>
      <c r="K189" s="296"/>
      <c r="L189" s="260"/>
    </row>
    <row r="190" spans="1:12" s="257" customFormat="1" ht="24.75" customHeight="1">
      <c r="A190" s="526" t="s">
        <v>1024</v>
      </c>
      <c r="B190" s="527"/>
      <c r="C190" s="527"/>
      <c r="D190" s="527"/>
      <c r="E190" s="527"/>
      <c r="F190" s="527"/>
      <c r="G190" s="527"/>
      <c r="H190" s="527"/>
      <c r="I190" s="527"/>
      <c r="J190" s="527"/>
      <c r="K190" s="527"/>
      <c r="L190" s="527"/>
    </row>
    <row r="191" spans="1:12" s="257" customFormat="1" ht="24.75" customHeight="1">
      <c r="A191" s="527"/>
      <c r="B191" s="527"/>
      <c r="C191" s="527"/>
      <c r="D191" s="527"/>
      <c r="E191" s="527"/>
      <c r="F191" s="527"/>
      <c r="G191" s="527"/>
      <c r="H191" s="527"/>
      <c r="I191" s="527"/>
      <c r="J191" s="527"/>
      <c r="K191" s="527"/>
      <c r="L191" s="527"/>
    </row>
    <row r="192" spans="1:12" ht="24.75" customHeight="1">
      <c r="A192" s="393" t="s">
        <v>858</v>
      </c>
      <c r="B192" s="393"/>
      <c r="C192" s="393"/>
      <c r="D192" s="393"/>
      <c r="E192" s="393"/>
      <c r="F192" s="393"/>
      <c r="G192" s="393"/>
      <c r="H192" s="393"/>
      <c r="I192" s="393"/>
      <c r="J192" s="393"/>
      <c r="K192" s="393"/>
      <c r="L192" s="393"/>
    </row>
    <row r="193" spans="1:12" ht="24.75" customHeight="1">
      <c r="A193" s="394"/>
      <c r="B193" s="394"/>
      <c r="C193" s="394"/>
      <c r="D193" s="394"/>
      <c r="E193" s="394"/>
      <c r="F193" s="394"/>
      <c r="G193" s="394"/>
      <c r="H193" s="394"/>
      <c r="I193" s="394"/>
      <c r="J193" s="394"/>
      <c r="K193" s="394"/>
      <c r="L193" s="394"/>
    </row>
    <row r="194" spans="1:12" ht="24.75" customHeight="1">
      <c r="A194" s="240" t="s">
        <v>853</v>
      </c>
      <c r="B194" s="277"/>
      <c r="C194" s="286"/>
      <c r="D194" s="286"/>
      <c r="E194" s="277"/>
      <c r="F194" s="277"/>
      <c r="G194" s="278"/>
      <c r="H194" s="278"/>
      <c r="I194" s="278"/>
      <c r="J194" s="278"/>
      <c r="K194" s="277"/>
      <c r="L194" s="277"/>
    </row>
    <row r="195" spans="1:12" s="276" customFormat="1" ht="24.75" customHeight="1">
      <c r="A195" s="279" t="s">
        <v>251</v>
      </c>
      <c r="B195" s="279" t="s">
        <v>309</v>
      </c>
      <c r="C195" s="279" t="s">
        <v>269</v>
      </c>
      <c r="D195" s="279" t="s">
        <v>248</v>
      </c>
      <c r="E195" s="765" t="s">
        <v>252</v>
      </c>
      <c r="F195" s="765"/>
      <c r="G195" s="766" t="s">
        <v>310</v>
      </c>
      <c r="H195" s="766"/>
      <c r="I195" s="766" t="s">
        <v>253</v>
      </c>
      <c r="J195" s="766"/>
      <c r="K195" s="767" t="s">
        <v>254</v>
      </c>
      <c r="L195" s="767"/>
    </row>
    <row r="196" spans="1:12" s="276" customFormat="1" ht="24.75" customHeight="1">
      <c r="A196" s="279" t="s">
        <v>311</v>
      </c>
      <c r="C196" s="279" t="s">
        <v>312</v>
      </c>
      <c r="D196" s="279" t="s">
        <v>249</v>
      </c>
      <c r="E196" s="768" t="s">
        <v>255</v>
      </c>
      <c r="F196" s="768"/>
      <c r="G196" s="769" t="s">
        <v>313</v>
      </c>
      <c r="H196" s="769"/>
      <c r="I196" s="770" t="s">
        <v>256</v>
      </c>
      <c r="J196" s="770"/>
      <c r="K196" s="770" t="s">
        <v>256</v>
      </c>
      <c r="L196" s="770"/>
    </row>
    <row r="197" spans="1:12" s="276" customFormat="1" ht="24.75" customHeight="1">
      <c r="A197" s="279"/>
      <c r="C197" s="279"/>
      <c r="D197" s="279"/>
      <c r="E197" s="482" t="s">
        <v>155</v>
      </c>
      <c r="F197" s="239" t="s">
        <v>675</v>
      </c>
      <c r="G197" s="482" t="s">
        <v>155</v>
      </c>
      <c r="H197" s="239" t="s">
        <v>675</v>
      </c>
      <c r="I197" s="482" t="s">
        <v>155</v>
      </c>
      <c r="J197" s="239" t="s">
        <v>675</v>
      </c>
      <c r="K197" s="482" t="s">
        <v>155</v>
      </c>
      <c r="L197" s="239" t="s">
        <v>675</v>
      </c>
    </row>
    <row r="198" spans="1:12" ht="24.75" customHeight="1">
      <c r="A198" s="240"/>
      <c r="B198" s="240"/>
      <c r="C198" s="241"/>
      <c r="D198" s="241"/>
      <c r="E198" s="280" t="s">
        <v>810</v>
      </c>
      <c r="F198" s="280" t="s">
        <v>472</v>
      </c>
      <c r="G198" s="280" t="s">
        <v>810</v>
      </c>
      <c r="H198" s="280" t="s">
        <v>472</v>
      </c>
      <c r="I198" s="280" t="s">
        <v>810</v>
      </c>
      <c r="J198" s="280" t="s">
        <v>472</v>
      </c>
      <c r="K198" s="280" t="s">
        <v>810</v>
      </c>
      <c r="L198" s="280" t="s">
        <v>472</v>
      </c>
    </row>
    <row r="199" spans="1:12" ht="24.75" customHeight="1">
      <c r="A199" s="281">
        <v>105</v>
      </c>
      <c r="B199" s="252" t="s">
        <v>360</v>
      </c>
      <c r="C199" s="244" t="s">
        <v>203</v>
      </c>
      <c r="D199" s="259"/>
      <c r="E199" s="264"/>
      <c r="F199" s="264"/>
      <c r="I199" s="265"/>
      <c r="J199" s="265"/>
      <c r="K199" s="265"/>
      <c r="L199" s="265"/>
    </row>
    <row r="200" spans="1:12" ht="24.75" customHeight="1">
      <c r="A200" s="242"/>
      <c r="B200" s="243" t="s">
        <v>50</v>
      </c>
      <c r="C200" s="244" t="s">
        <v>204</v>
      </c>
      <c r="D200" s="259" t="s">
        <v>260</v>
      </c>
      <c r="E200" s="264">
        <v>2000</v>
      </c>
      <c r="F200" s="264">
        <v>2000</v>
      </c>
      <c r="G200" s="724">
        <v>15</v>
      </c>
      <c r="H200" s="724">
        <v>15</v>
      </c>
      <c r="I200" s="724">
        <v>300000</v>
      </c>
      <c r="J200" s="724">
        <v>300000</v>
      </c>
      <c r="K200" s="727">
        <v>0</v>
      </c>
      <c r="L200" s="727">
        <v>0</v>
      </c>
    </row>
    <row r="201" spans="1:12" ht="24.75" customHeight="1">
      <c r="A201" s="281">
        <v>106</v>
      </c>
      <c r="B201" s="252" t="s">
        <v>156</v>
      </c>
      <c r="C201" s="253" t="s">
        <v>157</v>
      </c>
      <c r="D201" s="259" t="s">
        <v>260</v>
      </c>
      <c r="E201" s="722" t="s">
        <v>158</v>
      </c>
      <c r="F201" s="724">
        <v>0</v>
      </c>
      <c r="G201" s="724">
        <v>9</v>
      </c>
      <c r="H201" s="724">
        <v>0</v>
      </c>
      <c r="I201" s="724">
        <v>313370</v>
      </c>
      <c r="J201" s="724">
        <v>0</v>
      </c>
      <c r="K201" s="727">
        <v>0</v>
      </c>
      <c r="L201" s="727">
        <v>0</v>
      </c>
    </row>
    <row r="202" spans="1:12" ht="24.75" customHeight="1">
      <c r="A202" s="281">
        <v>107</v>
      </c>
      <c r="B202" s="252" t="s">
        <v>355</v>
      </c>
      <c r="C202" s="253" t="s">
        <v>198</v>
      </c>
      <c r="D202" s="259" t="s">
        <v>212</v>
      </c>
      <c r="E202" s="264">
        <v>5000</v>
      </c>
      <c r="F202" s="264">
        <v>5000</v>
      </c>
      <c r="G202" s="724">
        <v>5.42</v>
      </c>
      <c r="H202" s="724">
        <v>5.42</v>
      </c>
      <c r="I202" s="724">
        <v>270800</v>
      </c>
      <c r="J202" s="724">
        <v>270800</v>
      </c>
      <c r="K202" s="727">
        <v>13540</v>
      </c>
      <c r="L202" s="727">
        <v>13540</v>
      </c>
    </row>
    <row r="203" spans="1:12" ht="24.75" customHeight="1">
      <c r="A203" s="281">
        <v>108</v>
      </c>
      <c r="B203" s="258" t="s">
        <v>822</v>
      </c>
      <c r="C203" s="259" t="s">
        <v>534</v>
      </c>
      <c r="D203" s="260"/>
      <c r="E203" s="261"/>
      <c r="F203" s="261"/>
      <c r="G203" s="723"/>
      <c r="H203" s="723"/>
      <c r="I203" s="723"/>
      <c r="J203" s="723"/>
      <c r="K203" s="723"/>
      <c r="L203" s="723"/>
    </row>
    <row r="204" spans="2:12" ht="24.75" customHeight="1">
      <c r="B204" s="232" t="s">
        <v>51</v>
      </c>
      <c r="C204" s="259" t="s">
        <v>535</v>
      </c>
      <c r="D204" s="260" t="s">
        <v>263</v>
      </c>
      <c r="E204" s="723">
        <v>0</v>
      </c>
      <c r="F204" s="261">
        <v>378857</v>
      </c>
      <c r="G204" s="723">
        <v>0</v>
      </c>
      <c r="H204" s="723">
        <v>15</v>
      </c>
      <c r="I204" s="723">
        <v>0</v>
      </c>
      <c r="J204" s="723">
        <v>94680056</v>
      </c>
      <c r="K204" s="727">
        <v>110076992.59</v>
      </c>
      <c r="L204" s="727">
        <v>9375003.3</v>
      </c>
    </row>
    <row r="205" spans="1:12" ht="24.75" customHeight="1">
      <c r="A205" s="281">
        <v>109</v>
      </c>
      <c r="B205" s="258" t="s">
        <v>330</v>
      </c>
      <c r="C205" s="259" t="s">
        <v>549</v>
      </c>
      <c r="D205" s="260"/>
      <c r="E205" s="288"/>
      <c r="F205" s="288"/>
      <c r="G205" s="728"/>
      <c r="H205" s="728"/>
      <c r="I205" s="728"/>
      <c r="J205" s="728"/>
      <c r="K205" s="728"/>
      <c r="L205" s="728"/>
    </row>
    <row r="206" spans="1:12" ht="24.75" customHeight="1">
      <c r="A206" s="281"/>
      <c r="C206" s="259" t="s">
        <v>550</v>
      </c>
      <c r="D206" s="260" t="s">
        <v>260</v>
      </c>
      <c r="E206" s="723">
        <v>0</v>
      </c>
      <c r="F206" s="261">
        <v>60000</v>
      </c>
      <c r="G206" s="723">
        <v>0</v>
      </c>
      <c r="H206" s="723">
        <v>5</v>
      </c>
      <c r="I206" s="723">
        <v>0</v>
      </c>
      <c r="J206" s="723">
        <v>3000000</v>
      </c>
      <c r="K206" s="727">
        <v>0</v>
      </c>
      <c r="L206" s="727">
        <v>0</v>
      </c>
    </row>
    <row r="207" spans="1:12" s="276" customFormat="1" ht="24.75" customHeight="1">
      <c r="A207" s="281">
        <v>110</v>
      </c>
      <c r="B207" s="258" t="s">
        <v>331</v>
      </c>
      <c r="C207" s="259" t="s">
        <v>551</v>
      </c>
      <c r="D207" s="289"/>
      <c r="E207" s="290"/>
      <c r="F207" s="290"/>
      <c r="G207" s="729"/>
      <c r="H207" s="729"/>
      <c r="I207" s="729"/>
      <c r="J207" s="729"/>
      <c r="K207" s="729"/>
      <c r="L207" s="729"/>
    </row>
    <row r="208" spans="1:12" ht="24.75" customHeight="1">
      <c r="A208" s="242"/>
      <c r="C208" s="259" t="s">
        <v>515</v>
      </c>
      <c r="D208" s="260" t="s">
        <v>211</v>
      </c>
      <c r="E208" s="266">
        <v>0</v>
      </c>
      <c r="F208" s="261">
        <v>100000</v>
      </c>
      <c r="G208" s="727">
        <v>0</v>
      </c>
      <c r="H208" s="723">
        <v>12.8</v>
      </c>
      <c r="I208" s="727">
        <v>0</v>
      </c>
      <c r="J208" s="723">
        <v>14528000</v>
      </c>
      <c r="K208" s="727">
        <v>0</v>
      </c>
      <c r="L208" s="727">
        <v>0</v>
      </c>
    </row>
    <row r="209" spans="1:12" ht="24.75" customHeight="1">
      <c r="A209" s="242"/>
      <c r="B209" s="298" t="s">
        <v>720</v>
      </c>
      <c r="D209" s="259"/>
      <c r="E209" s="259"/>
      <c r="F209" s="259"/>
      <c r="I209" s="299">
        <f>SUM(I34:I208)</f>
        <v>1768851302.9400003</v>
      </c>
      <c r="J209" s="299">
        <f>SUM(J34:J208)</f>
        <v>1630079518.94</v>
      </c>
      <c r="K209" s="299">
        <f>SUM(K34:K208)</f>
        <v>252590753.09</v>
      </c>
      <c r="L209" s="299">
        <f>SUM(L34:L208)</f>
        <v>117809698.98</v>
      </c>
    </row>
    <row r="210" spans="1:12" ht="24.75" customHeight="1">
      <c r="A210" s="242"/>
      <c r="B210" s="262" t="s">
        <v>557</v>
      </c>
      <c r="D210" s="259"/>
      <c r="E210" s="259"/>
      <c r="F210" s="259"/>
      <c r="I210" s="277">
        <v>-426828826.16</v>
      </c>
      <c r="J210" s="277">
        <v>-418191011.29</v>
      </c>
      <c r="K210" s="266" t="s">
        <v>242</v>
      </c>
      <c r="L210" s="266" t="s">
        <v>242</v>
      </c>
    </row>
    <row r="211" spans="1:12" ht="24.75" customHeight="1" thickBot="1">
      <c r="A211" s="242"/>
      <c r="B211" s="232" t="s">
        <v>586</v>
      </c>
      <c r="D211" s="259"/>
      <c r="E211" s="259"/>
      <c r="F211" s="259"/>
      <c r="I211" s="283">
        <f>SUM(I209:I210)</f>
        <v>1342022476.7800002</v>
      </c>
      <c r="J211" s="283">
        <f>SUM(J209:J210)</f>
        <v>1211888507.65</v>
      </c>
      <c r="K211" s="283">
        <f>SUM(K209:K210)</f>
        <v>252590753.09</v>
      </c>
      <c r="L211" s="283">
        <f>SUM(L209:L210)</f>
        <v>117809698.98</v>
      </c>
    </row>
    <row r="212" spans="1:12" ht="24.75" customHeight="1" thickBot="1" thickTop="1">
      <c r="A212" s="242"/>
      <c r="B212" s="300" t="s">
        <v>558</v>
      </c>
      <c r="E212" s="279"/>
      <c r="F212" s="279"/>
      <c r="I212" s="301">
        <f>+I30+I211</f>
        <v>4529375772.7</v>
      </c>
      <c r="J212" s="301">
        <f>+J30+J211</f>
        <v>4059488966.9100003</v>
      </c>
      <c r="K212" s="301">
        <f>+K30+K211</f>
        <v>355877635.42</v>
      </c>
      <c r="L212" s="301">
        <f>+L30+L211</f>
        <v>223677793.48000002</v>
      </c>
    </row>
    <row r="213" ht="24.75" customHeight="1" thickTop="1"/>
    <row r="214" ht="24.75" customHeight="1">
      <c r="B214" s="232" t="s">
        <v>76</v>
      </c>
    </row>
    <row r="215" ht="24.75" customHeight="1">
      <c r="B215" s="232" t="s">
        <v>84</v>
      </c>
    </row>
    <row r="218" spans="3:7" ht="24.75" customHeight="1">
      <c r="C218" s="232" t="s">
        <v>687</v>
      </c>
      <c r="G218" s="232" t="s">
        <v>305</v>
      </c>
    </row>
    <row r="219" spans="3:7" ht="24.75" customHeight="1">
      <c r="C219" s="232" t="s">
        <v>232</v>
      </c>
      <c r="G219" s="232" t="s">
        <v>307</v>
      </c>
    </row>
    <row r="220" spans="3:7" ht="24.75" customHeight="1">
      <c r="C220" s="232" t="s">
        <v>306</v>
      </c>
      <c r="G220" s="232" t="s">
        <v>209</v>
      </c>
    </row>
    <row r="223" ht="33" customHeight="1">
      <c r="G223" s="42"/>
    </row>
    <row r="224" spans="1:12" s="257" customFormat="1" ht="24.75" customHeight="1">
      <c r="A224" s="526" t="s">
        <v>1024</v>
      </c>
      <c r="B224" s="527"/>
      <c r="C224" s="527"/>
      <c r="D224" s="527"/>
      <c r="E224" s="527"/>
      <c r="F224" s="527"/>
      <c r="G224" s="527"/>
      <c r="H224" s="527"/>
      <c r="I224" s="527"/>
      <c r="J224" s="527"/>
      <c r="K224" s="527"/>
      <c r="L224" s="527"/>
    </row>
    <row r="225" spans="1:12" s="257" customFormat="1" ht="24.75" customHeight="1">
      <c r="A225" s="527"/>
      <c r="B225" s="527"/>
      <c r="C225" s="527"/>
      <c r="D225" s="527"/>
      <c r="E225" s="527"/>
      <c r="F225" s="527"/>
      <c r="G225" s="527"/>
      <c r="H225" s="527"/>
      <c r="I225" s="527"/>
      <c r="J225" s="527"/>
      <c r="K225" s="527"/>
      <c r="L225" s="527"/>
    </row>
    <row r="226" ht="24.75" customHeight="1">
      <c r="A226" s="259"/>
    </row>
    <row r="227" ht="24.75" customHeight="1">
      <c r="A227" s="259"/>
    </row>
    <row r="228" ht="24.75" customHeight="1">
      <c r="A228" s="259"/>
    </row>
    <row r="229" ht="24.75" customHeight="1">
      <c r="A229" s="259"/>
    </row>
    <row r="230" ht="24.75" customHeight="1">
      <c r="A230" s="259"/>
    </row>
    <row r="231" ht="24.75" customHeight="1">
      <c r="A231" s="259"/>
    </row>
    <row r="232" ht="24.75" customHeight="1">
      <c r="A232" s="259"/>
    </row>
    <row r="233" ht="24.75" customHeight="1">
      <c r="A233" s="259"/>
    </row>
    <row r="234" ht="24.75" customHeight="1">
      <c r="A234" s="259"/>
    </row>
    <row r="235" ht="24.75" customHeight="1">
      <c r="A235" s="259"/>
    </row>
    <row r="236" ht="24.75" customHeight="1">
      <c r="A236" s="259"/>
    </row>
    <row r="237" ht="24.75" customHeight="1">
      <c r="A237" s="259"/>
    </row>
    <row r="238" ht="24.75" customHeight="1">
      <c r="A238" s="259"/>
    </row>
    <row r="239" ht="24.75" customHeight="1">
      <c r="A239" s="259"/>
    </row>
    <row r="240" ht="24.75" customHeight="1">
      <c r="A240" s="259"/>
    </row>
    <row r="241" ht="24.75" customHeight="1">
      <c r="A241" s="259"/>
    </row>
    <row r="242" ht="24.75" customHeight="1">
      <c r="A242" s="259"/>
    </row>
    <row r="243" ht="24.75" customHeight="1">
      <c r="A243" s="259"/>
    </row>
    <row r="244" ht="24.75" customHeight="1">
      <c r="A244" s="259"/>
    </row>
    <row r="245" ht="24.75" customHeight="1">
      <c r="A245" s="259"/>
    </row>
    <row r="246" ht="24.75" customHeight="1">
      <c r="A246" s="259"/>
    </row>
    <row r="247" ht="24.75" customHeight="1">
      <c r="A247" s="259"/>
    </row>
    <row r="248" ht="24.75" customHeight="1">
      <c r="A248" s="259"/>
    </row>
    <row r="249" ht="24.75" customHeight="1">
      <c r="A249" s="259"/>
    </row>
    <row r="250" ht="24.75" customHeight="1">
      <c r="A250" s="259"/>
    </row>
    <row r="251" ht="24.75" customHeight="1">
      <c r="A251" s="259"/>
    </row>
    <row r="252" ht="24.75" customHeight="1">
      <c r="A252" s="259"/>
    </row>
    <row r="253" ht="24.75" customHeight="1">
      <c r="A253" s="259"/>
    </row>
    <row r="254" ht="24.75" customHeight="1">
      <c r="A254" s="259"/>
    </row>
    <row r="255" ht="24.75" customHeight="1">
      <c r="A255" s="259"/>
    </row>
    <row r="256" ht="24.75" customHeight="1">
      <c r="A256" s="259"/>
    </row>
    <row r="257" ht="24.75" customHeight="1">
      <c r="A257" s="259"/>
    </row>
    <row r="258" ht="24.75" customHeight="1">
      <c r="A258" s="259"/>
    </row>
    <row r="259" ht="24.75" customHeight="1">
      <c r="A259" s="259"/>
    </row>
    <row r="260" ht="24.75" customHeight="1">
      <c r="A260" s="259"/>
    </row>
    <row r="261" ht="24.75" customHeight="1">
      <c r="A261" s="259"/>
    </row>
    <row r="262" ht="24.75" customHeight="1">
      <c r="A262" s="259"/>
    </row>
    <row r="263" ht="24.75" customHeight="1">
      <c r="A263" s="259"/>
    </row>
    <row r="264" ht="24.75" customHeight="1">
      <c r="A264" s="259"/>
    </row>
    <row r="265" ht="24.75" customHeight="1">
      <c r="A265" s="259"/>
    </row>
    <row r="266" ht="24.75" customHeight="1">
      <c r="A266" s="259"/>
    </row>
    <row r="267" ht="24.75" customHeight="1">
      <c r="A267" s="259"/>
    </row>
    <row r="268" ht="24.75" customHeight="1">
      <c r="A268" s="259"/>
    </row>
    <row r="269" ht="24.75" customHeight="1">
      <c r="A269" s="259"/>
    </row>
    <row r="270" ht="24.75" customHeight="1">
      <c r="A270" s="259"/>
    </row>
    <row r="271" ht="24.75" customHeight="1">
      <c r="A271" s="259"/>
    </row>
    <row r="272" ht="24.75" customHeight="1">
      <c r="A272" s="259"/>
    </row>
    <row r="273" ht="24.75" customHeight="1">
      <c r="A273" s="259"/>
    </row>
    <row r="274" ht="24.75" customHeight="1">
      <c r="A274" s="259"/>
    </row>
    <row r="275" ht="24.75" customHeight="1">
      <c r="A275" s="259"/>
    </row>
    <row r="276" ht="24.75" customHeight="1">
      <c r="A276" s="259"/>
    </row>
    <row r="277" ht="24.75" customHeight="1">
      <c r="A277" s="259"/>
    </row>
    <row r="278" ht="24.75" customHeight="1">
      <c r="A278" s="259"/>
    </row>
    <row r="279" ht="24.75" customHeight="1">
      <c r="A279" s="259"/>
    </row>
    <row r="280" ht="24.75" customHeight="1">
      <c r="A280" s="259"/>
    </row>
    <row r="281" ht="24.75" customHeight="1">
      <c r="A281" s="259"/>
    </row>
    <row r="282" ht="24.75" customHeight="1">
      <c r="A282" s="259"/>
    </row>
    <row r="283" ht="24.75" customHeight="1">
      <c r="A283" s="259"/>
    </row>
    <row r="284" ht="24.75" customHeight="1">
      <c r="A284" s="259"/>
    </row>
    <row r="285" ht="24.75" customHeight="1">
      <c r="A285" s="259"/>
    </row>
    <row r="286" ht="24.75" customHeight="1">
      <c r="A286" s="259"/>
    </row>
    <row r="287" ht="24.75" customHeight="1">
      <c r="A287" s="259"/>
    </row>
    <row r="288" ht="24.75" customHeight="1">
      <c r="A288" s="259"/>
    </row>
    <row r="289" ht="24.75" customHeight="1">
      <c r="A289" s="259"/>
    </row>
    <row r="290" ht="24.75" customHeight="1">
      <c r="A290" s="259"/>
    </row>
    <row r="291" ht="24.75" customHeight="1">
      <c r="A291" s="259"/>
    </row>
    <row r="292" ht="24.75" customHeight="1">
      <c r="A292" s="259"/>
    </row>
    <row r="293" ht="24.75" customHeight="1">
      <c r="A293" s="259"/>
    </row>
    <row r="294" ht="24.75" customHeight="1">
      <c r="A294" s="259"/>
    </row>
    <row r="295" ht="24.75" customHeight="1">
      <c r="A295" s="259"/>
    </row>
    <row r="296" ht="24.75" customHeight="1">
      <c r="A296" s="259"/>
    </row>
    <row r="297" ht="24.75" customHeight="1">
      <c r="A297" s="259"/>
    </row>
    <row r="298" ht="24.75" customHeight="1">
      <c r="A298" s="259"/>
    </row>
    <row r="299" ht="24.75" customHeight="1">
      <c r="A299" s="259"/>
    </row>
    <row r="300" ht="24.75" customHeight="1">
      <c r="A300" s="259"/>
    </row>
    <row r="301" ht="24.75" customHeight="1">
      <c r="A301" s="259"/>
    </row>
    <row r="302" ht="24.75" customHeight="1">
      <c r="A302" s="259"/>
    </row>
    <row r="303" ht="24.75" customHeight="1">
      <c r="A303" s="259"/>
    </row>
    <row r="304" ht="24.75" customHeight="1">
      <c r="A304" s="259"/>
    </row>
    <row r="305" ht="24.75" customHeight="1">
      <c r="A305" s="259"/>
    </row>
    <row r="306" ht="24.75" customHeight="1">
      <c r="A306" s="259"/>
    </row>
    <row r="307" ht="24.75" customHeight="1">
      <c r="A307" s="259"/>
    </row>
    <row r="308" ht="24.75" customHeight="1">
      <c r="A308" s="259"/>
    </row>
    <row r="309" ht="24.75" customHeight="1">
      <c r="A309" s="259"/>
    </row>
    <row r="310" ht="24.75" customHeight="1">
      <c r="A310" s="259"/>
    </row>
    <row r="311" ht="24.75" customHeight="1">
      <c r="A311" s="259"/>
    </row>
    <row r="312" ht="24.75" customHeight="1">
      <c r="A312" s="259"/>
    </row>
    <row r="313" ht="24.75" customHeight="1">
      <c r="A313" s="259"/>
    </row>
    <row r="314" ht="24.75" customHeight="1">
      <c r="A314" s="259"/>
    </row>
    <row r="315" ht="24.75" customHeight="1">
      <c r="A315" s="259"/>
    </row>
    <row r="316" ht="24.75" customHeight="1">
      <c r="A316" s="259"/>
    </row>
    <row r="317" ht="24.75" customHeight="1">
      <c r="A317" s="259"/>
    </row>
    <row r="318" ht="24.75" customHeight="1">
      <c r="A318" s="259"/>
    </row>
    <row r="319" ht="24.75" customHeight="1">
      <c r="A319" s="259"/>
    </row>
    <row r="320" ht="24.75" customHeight="1">
      <c r="A320" s="259"/>
    </row>
    <row r="321" ht="24.75" customHeight="1">
      <c r="A321" s="259"/>
    </row>
    <row r="322" ht="24.75" customHeight="1">
      <c r="A322" s="259"/>
    </row>
    <row r="323" ht="24.75" customHeight="1">
      <c r="A323" s="259"/>
    </row>
    <row r="324" ht="24.75" customHeight="1">
      <c r="A324" s="259"/>
    </row>
    <row r="325" ht="24.75" customHeight="1">
      <c r="A325" s="259"/>
    </row>
    <row r="326" ht="24.75" customHeight="1">
      <c r="A326" s="259"/>
    </row>
    <row r="327" ht="24.75" customHeight="1">
      <c r="A327" s="259"/>
    </row>
    <row r="328" ht="24.75" customHeight="1">
      <c r="A328" s="259"/>
    </row>
    <row r="329" ht="24.75" customHeight="1">
      <c r="A329" s="259"/>
    </row>
    <row r="330" ht="24.75" customHeight="1">
      <c r="A330" s="259"/>
    </row>
    <row r="331" ht="24.75" customHeight="1">
      <c r="A331" s="259"/>
    </row>
    <row r="332" ht="24.75" customHeight="1">
      <c r="A332" s="259"/>
    </row>
    <row r="333" ht="24.75" customHeight="1">
      <c r="A333" s="259"/>
    </row>
    <row r="334" ht="24.75" customHeight="1">
      <c r="A334" s="259"/>
    </row>
    <row r="335" ht="24.75" customHeight="1">
      <c r="A335" s="259"/>
    </row>
    <row r="336" ht="24.75" customHeight="1">
      <c r="A336" s="259"/>
    </row>
    <row r="337" ht="24.75" customHeight="1">
      <c r="A337" s="259"/>
    </row>
    <row r="338" ht="24.75" customHeight="1">
      <c r="A338" s="259"/>
    </row>
    <row r="339" ht="24.75" customHeight="1">
      <c r="A339" s="259"/>
    </row>
    <row r="340" ht="24.75" customHeight="1">
      <c r="A340" s="259"/>
    </row>
    <row r="341" ht="24.75" customHeight="1">
      <c r="A341" s="259"/>
    </row>
    <row r="342" ht="24.75" customHeight="1">
      <c r="A342" s="259"/>
    </row>
    <row r="343" ht="24.75" customHeight="1">
      <c r="A343" s="259"/>
    </row>
    <row r="344" ht="24.75" customHeight="1">
      <c r="A344" s="259"/>
    </row>
    <row r="345" ht="24.75" customHeight="1">
      <c r="A345" s="259"/>
    </row>
    <row r="346" ht="24.75" customHeight="1">
      <c r="A346" s="259"/>
    </row>
    <row r="347" ht="24.75" customHeight="1">
      <c r="A347" s="259"/>
    </row>
    <row r="348" ht="24.75" customHeight="1">
      <c r="A348" s="259"/>
    </row>
    <row r="349" ht="24.75" customHeight="1">
      <c r="A349" s="259"/>
    </row>
    <row r="350" ht="24.75" customHeight="1">
      <c r="A350" s="259"/>
    </row>
    <row r="351" ht="24.75" customHeight="1">
      <c r="A351" s="259"/>
    </row>
    <row r="352" ht="24.75" customHeight="1">
      <c r="A352" s="259"/>
    </row>
    <row r="353" ht="24.75" customHeight="1">
      <c r="A353" s="259"/>
    </row>
    <row r="354" ht="24.75" customHeight="1">
      <c r="A354" s="259"/>
    </row>
    <row r="355" ht="24.75" customHeight="1">
      <c r="A355" s="259"/>
    </row>
    <row r="356" ht="24.75" customHeight="1">
      <c r="A356" s="259"/>
    </row>
    <row r="357" ht="24.75" customHeight="1">
      <c r="A357" s="259"/>
    </row>
    <row r="358" ht="24.75" customHeight="1">
      <c r="A358" s="259"/>
    </row>
    <row r="359" ht="24.75" customHeight="1">
      <c r="A359" s="259"/>
    </row>
    <row r="360" ht="24.75" customHeight="1">
      <c r="A360" s="259"/>
    </row>
    <row r="361" ht="24.75" customHeight="1">
      <c r="A361" s="259"/>
    </row>
    <row r="362" ht="24.75" customHeight="1">
      <c r="A362" s="259"/>
    </row>
    <row r="363" ht="24.75" customHeight="1">
      <c r="A363" s="259"/>
    </row>
    <row r="364" ht="24.75" customHeight="1">
      <c r="A364" s="259"/>
    </row>
    <row r="365" ht="24.75" customHeight="1">
      <c r="A365" s="259"/>
    </row>
    <row r="366" ht="24.75" customHeight="1">
      <c r="A366" s="259"/>
    </row>
    <row r="367" ht="24.75" customHeight="1">
      <c r="A367" s="259"/>
    </row>
    <row r="368" ht="24.75" customHeight="1">
      <c r="A368" s="259"/>
    </row>
    <row r="369" ht="24.75" customHeight="1">
      <c r="A369" s="259"/>
    </row>
    <row r="370" ht="24.75" customHeight="1">
      <c r="A370" s="259"/>
    </row>
    <row r="371" ht="24.75" customHeight="1">
      <c r="A371" s="259"/>
    </row>
    <row r="372" ht="24.75" customHeight="1">
      <c r="A372" s="259"/>
    </row>
    <row r="373" ht="24.75" customHeight="1">
      <c r="A373" s="259"/>
    </row>
    <row r="374" ht="24.75" customHeight="1">
      <c r="A374" s="259"/>
    </row>
    <row r="375" ht="24.75" customHeight="1">
      <c r="A375" s="259"/>
    </row>
    <row r="376" ht="24.75" customHeight="1">
      <c r="A376" s="259"/>
    </row>
    <row r="377" ht="24.75" customHeight="1">
      <c r="A377" s="259"/>
    </row>
    <row r="378" ht="24.75" customHeight="1">
      <c r="A378" s="259"/>
    </row>
    <row r="379" ht="24.75" customHeight="1">
      <c r="A379" s="259"/>
    </row>
    <row r="380" ht="24.75" customHeight="1">
      <c r="A380" s="259"/>
    </row>
    <row r="381" ht="24.75" customHeight="1">
      <c r="A381" s="259"/>
    </row>
    <row r="382" ht="24.75" customHeight="1">
      <c r="A382" s="259"/>
    </row>
    <row r="383" ht="24.75" customHeight="1">
      <c r="A383" s="259"/>
    </row>
    <row r="384" ht="24.75" customHeight="1">
      <c r="A384" s="259"/>
    </row>
    <row r="385" ht="24.75" customHeight="1">
      <c r="A385" s="259"/>
    </row>
    <row r="386" ht="24.75" customHeight="1">
      <c r="A386" s="259"/>
    </row>
    <row r="387" ht="24.75" customHeight="1">
      <c r="A387" s="259"/>
    </row>
    <row r="388" ht="24.75" customHeight="1">
      <c r="A388" s="259"/>
    </row>
    <row r="389" ht="24.75" customHeight="1">
      <c r="A389" s="259"/>
    </row>
    <row r="390" ht="24.75" customHeight="1">
      <c r="A390" s="259"/>
    </row>
    <row r="391" ht="24.75" customHeight="1">
      <c r="A391" s="259"/>
    </row>
    <row r="392" ht="24.75" customHeight="1">
      <c r="A392" s="259"/>
    </row>
    <row r="393" ht="24.75" customHeight="1">
      <c r="A393" s="259"/>
    </row>
    <row r="394" ht="24.75" customHeight="1">
      <c r="A394" s="259"/>
    </row>
    <row r="395" ht="24.75" customHeight="1">
      <c r="A395" s="259"/>
    </row>
    <row r="396" ht="24.75" customHeight="1">
      <c r="A396" s="259"/>
    </row>
    <row r="397" ht="24.75" customHeight="1">
      <c r="A397" s="259"/>
    </row>
    <row r="398" ht="24.75" customHeight="1">
      <c r="A398" s="259"/>
    </row>
    <row r="399" ht="24.75" customHeight="1">
      <c r="A399" s="259"/>
    </row>
    <row r="400" ht="24.75" customHeight="1">
      <c r="A400" s="259"/>
    </row>
    <row r="401" ht="24.75" customHeight="1">
      <c r="A401" s="259"/>
    </row>
  </sheetData>
  <sheetProtection/>
  <mergeCells count="40">
    <mergeCell ref="E6:F6"/>
    <mergeCell ref="G6:H6"/>
    <mergeCell ref="I6:J6"/>
    <mergeCell ref="K6:L6"/>
    <mergeCell ref="E5:F5"/>
    <mergeCell ref="G5:H5"/>
    <mergeCell ref="I5:J5"/>
    <mergeCell ref="K5:L5"/>
    <mergeCell ref="E54:F54"/>
    <mergeCell ref="G54:H54"/>
    <mergeCell ref="I54:J54"/>
    <mergeCell ref="K54:L54"/>
    <mergeCell ref="E53:F53"/>
    <mergeCell ref="G53:H53"/>
    <mergeCell ref="I53:J53"/>
    <mergeCell ref="K53:L53"/>
    <mergeCell ref="E102:F102"/>
    <mergeCell ref="G102:H102"/>
    <mergeCell ref="I102:J102"/>
    <mergeCell ref="K102:L102"/>
    <mergeCell ref="E101:F101"/>
    <mergeCell ref="G101:H101"/>
    <mergeCell ref="I101:J101"/>
    <mergeCell ref="K101:L101"/>
    <mergeCell ref="E149:F149"/>
    <mergeCell ref="G149:H149"/>
    <mergeCell ref="I149:J149"/>
    <mergeCell ref="K149:L149"/>
    <mergeCell ref="E148:F148"/>
    <mergeCell ref="G148:H148"/>
    <mergeCell ref="I148:J148"/>
    <mergeCell ref="K148:L148"/>
    <mergeCell ref="E196:F196"/>
    <mergeCell ref="G196:H196"/>
    <mergeCell ref="I196:J196"/>
    <mergeCell ref="K196:L196"/>
    <mergeCell ref="E195:F195"/>
    <mergeCell ref="G195:H195"/>
    <mergeCell ref="I195:J195"/>
    <mergeCell ref="K195:L195"/>
  </mergeCells>
  <printOptions/>
  <pageMargins left="0.5511811023622047" right="0.1968503937007874" top="0.5905511811023623" bottom="0.1968503937007874" header="0.11811023622047245" footer="0.11811023622047245"/>
  <pageSetup horizontalDpi="600" verticalDpi="600" orientation="portrait" paperSize="9" scale="68" r:id="rId1"/>
  <rowBreaks count="3" manualBreakCount="3">
    <brk id="97" max="255" man="1"/>
    <brk id="144" max="255" man="1"/>
    <brk id="19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302"/>
  <sheetViews>
    <sheetView zoomScaleSheetLayoutView="85" workbookViewId="0" topLeftCell="A139">
      <selection activeCell="G7" sqref="G7"/>
    </sheetView>
  </sheetViews>
  <sheetFormatPr defaultColWidth="9.140625" defaultRowHeight="25.5" customHeight="1"/>
  <cols>
    <col min="1" max="1" width="4.00390625" style="234" customWidth="1"/>
    <col min="2" max="2" width="27.28125" style="234" customWidth="1"/>
    <col min="3" max="3" width="11.421875" style="234" hidden="1" customWidth="1"/>
    <col min="4" max="4" width="13.140625" style="234" hidden="1" customWidth="1"/>
    <col min="5" max="5" width="10.421875" style="234" customWidth="1"/>
    <col min="6" max="6" width="11.8515625" style="234" customWidth="1"/>
    <col min="7" max="8" width="7.8515625" style="234" customWidth="1"/>
    <col min="9" max="10" width="12.57421875" style="234" customWidth="1"/>
    <col min="11" max="11" width="11.421875" style="234" customWidth="1"/>
    <col min="12" max="12" width="12.57421875" style="234" customWidth="1"/>
    <col min="13" max="13" width="1.421875" style="234" customWidth="1"/>
    <col min="14" max="16384" width="9.140625" style="234" customWidth="1"/>
  </cols>
  <sheetData>
    <row r="1" spans="1:12" s="232" customFormat="1" ht="24.75" customHeight="1">
      <c r="A1" s="393" t="s">
        <v>862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spans="1:12" s="232" customFormat="1" ht="24.75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ht="24.75" customHeight="1">
      <c r="A3" s="233" t="s">
        <v>854</v>
      </c>
    </row>
    <row r="4" ht="24.75" customHeight="1">
      <c r="A4" s="233" t="s">
        <v>855</v>
      </c>
    </row>
    <row r="5" spans="1:12" ht="24.75" customHeight="1">
      <c r="A5" s="235"/>
      <c r="B5" s="236" t="s">
        <v>231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</row>
    <row r="6" spans="1:12" s="238" customFormat="1" ht="24.75" customHeight="1">
      <c r="A6" s="237" t="s">
        <v>251</v>
      </c>
      <c r="B6" s="237" t="s">
        <v>309</v>
      </c>
      <c r="C6" s="237" t="s">
        <v>269</v>
      </c>
      <c r="D6" s="237" t="s">
        <v>248</v>
      </c>
      <c r="E6" s="771" t="s">
        <v>252</v>
      </c>
      <c r="F6" s="771"/>
      <c r="G6" s="771" t="s">
        <v>310</v>
      </c>
      <c r="H6" s="771"/>
      <c r="I6" s="771" t="s">
        <v>253</v>
      </c>
      <c r="J6" s="771"/>
      <c r="K6" s="771" t="s">
        <v>254</v>
      </c>
      <c r="L6" s="771"/>
    </row>
    <row r="7" spans="1:12" s="238" customFormat="1" ht="24.75" customHeight="1">
      <c r="A7" s="237" t="s">
        <v>311</v>
      </c>
      <c r="C7" s="237" t="s">
        <v>312</v>
      </c>
      <c r="D7" s="237" t="s">
        <v>249</v>
      </c>
      <c r="E7" s="772" t="s">
        <v>255</v>
      </c>
      <c r="F7" s="772"/>
      <c r="G7" s="772" t="s">
        <v>313</v>
      </c>
      <c r="H7" s="772"/>
      <c r="I7" s="773" t="s">
        <v>256</v>
      </c>
      <c r="J7" s="773"/>
      <c r="K7" s="773" t="s">
        <v>256</v>
      </c>
      <c r="L7" s="773"/>
    </row>
    <row r="8" spans="1:12" s="238" customFormat="1" ht="24.75" customHeight="1">
      <c r="A8" s="237"/>
      <c r="C8" s="237"/>
      <c r="D8" s="237"/>
      <c r="E8" s="482" t="s">
        <v>155</v>
      </c>
      <c r="F8" s="239" t="s">
        <v>675</v>
      </c>
      <c r="G8" s="482" t="s">
        <v>155</v>
      </c>
      <c r="H8" s="239" t="s">
        <v>675</v>
      </c>
      <c r="I8" s="482" t="s">
        <v>155</v>
      </c>
      <c r="J8" s="239" t="s">
        <v>675</v>
      </c>
      <c r="K8" s="482" t="s">
        <v>155</v>
      </c>
      <c r="L8" s="239" t="s">
        <v>675</v>
      </c>
    </row>
    <row r="9" spans="1:12" s="232" customFormat="1" ht="24.75" customHeight="1">
      <c r="A9" s="240"/>
      <c r="B9" s="240"/>
      <c r="C9" s="241"/>
      <c r="D9" s="241"/>
      <c r="E9" s="280" t="s">
        <v>810</v>
      </c>
      <c r="F9" s="280" t="s">
        <v>472</v>
      </c>
      <c r="G9" s="280" t="s">
        <v>810</v>
      </c>
      <c r="H9" s="280" t="s">
        <v>472</v>
      </c>
      <c r="I9" s="280" t="s">
        <v>810</v>
      </c>
      <c r="J9" s="280" t="s">
        <v>472</v>
      </c>
      <c r="K9" s="280" t="s">
        <v>810</v>
      </c>
      <c r="L9" s="280" t="s">
        <v>472</v>
      </c>
    </row>
    <row r="10" spans="1:12" ht="24.75" customHeight="1">
      <c r="A10" s="242">
        <v>1</v>
      </c>
      <c r="B10" s="234" t="s">
        <v>419</v>
      </c>
      <c r="C10" s="244"/>
      <c r="D10" s="469"/>
      <c r="E10" s="724">
        <v>0</v>
      </c>
      <c r="F10" s="245">
        <v>270000</v>
      </c>
      <c r="G10" s="724">
        <v>0</v>
      </c>
      <c r="H10" s="723">
        <v>2.09</v>
      </c>
      <c r="I10" s="724">
        <v>0</v>
      </c>
      <c r="J10" s="723">
        <v>76720760.76</v>
      </c>
      <c r="K10" s="723">
        <v>0</v>
      </c>
      <c r="L10" s="723">
        <v>0</v>
      </c>
    </row>
    <row r="11" spans="1:12" ht="24.75" customHeight="1">
      <c r="A11" s="242">
        <v>2</v>
      </c>
      <c r="B11" s="243" t="s">
        <v>574</v>
      </c>
      <c r="C11" s="244" t="s">
        <v>498</v>
      </c>
      <c r="D11" s="469"/>
      <c r="E11" s="245">
        <v>2155959</v>
      </c>
      <c r="F11" s="245">
        <v>2151926</v>
      </c>
      <c r="G11" s="723">
        <v>0.49</v>
      </c>
      <c r="H11" s="723">
        <v>0.49</v>
      </c>
      <c r="I11" s="723">
        <v>21819138.54</v>
      </c>
      <c r="J11" s="723">
        <v>21819138.54</v>
      </c>
      <c r="K11" s="723">
        <v>594441</v>
      </c>
      <c r="L11" s="723">
        <v>369874.4</v>
      </c>
    </row>
    <row r="12" spans="1:12" ht="24.75" customHeight="1">
      <c r="A12" s="242">
        <v>3</v>
      </c>
      <c r="B12" s="243" t="s">
        <v>571</v>
      </c>
      <c r="C12" s="470" t="s">
        <v>496</v>
      </c>
      <c r="D12" s="469"/>
      <c r="E12" s="245">
        <v>3000000</v>
      </c>
      <c r="F12" s="245">
        <v>3000000</v>
      </c>
      <c r="G12" s="723">
        <v>0.3</v>
      </c>
      <c r="H12" s="723">
        <v>0.3</v>
      </c>
      <c r="I12" s="723">
        <v>16727150</v>
      </c>
      <c r="J12" s="723">
        <v>16727150</v>
      </c>
      <c r="K12" s="723">
        <v>1368585</v>
      </c>
      <c r="L12" s="723">
        <v>1596682.5</v>
      </c>
    </row>
    <row r="13" spans="1:12" ht="24.75" customHeight="1">
      <c r="A13" s="242">
        <v>4</v>
      </c>
      <c r="B13" s="243" t="s">
        <v>837</v>
      </c>
      <c r="C13" s="244"/>
      <c r="D13" s="469"/>
      <c r="E13" s="245">
        <v>467500</v>
      </c>
      <c r="F13" s="245">
        <v>467500</v>
      </c>
      <c r="G13" s="723">
        <v>0.82</v>
      </c>
      <c r="H13" s="723">
        <v>0.82</v>
      </c>
      <c r="I13" s="723">
        <v>3010800</v>
      </c>
      <c r="J13" s="723">
        <v>3010800</v>
      </c>
      <c r="K13" s="723">
        <v>1152900</v>
      </c>
      <c r="L13" s="723">
        <v>0</v>
      </c>
    </row>
    <row r="14" spans="1:12" ht="24.75" customHeight="1">
      <c r="A14" s="242">
        <v>5</v>
      </c>
      <c r="B14" s="243" t="s">
        <v>185</v>
      </c>
      <c r="C14" s="244" t="s">
        <v>495</v>
      </c>
      <c r="D14" s="469"/>
      <c r="E14" s="245">
        <v>60000</v>
      </c>
      <c r="F14" s="245">
        <v>60000</v>
      </c>
      <c r="G14" s="723">
        <v>0.5</v>
      </c>
      <c r="H14" s="723">
        <v>0.5</v>
      </c>
      <c r="I14" s="723">
        <v>265320</v>
      </c>
      <c r="J14" s="723">
        <v>265320</v>
      </c>
      <c r="K14" s="723">
        <v>30000</v>
      </c>
      <c r="L14" s="723">
        <v>75000</v>
      </c>
    </row>
    <row r="15" spans="1:12" ht="24.75" customHeight="1">
      <c r="A15" s="242">
        <v>6</v>
      </c>
      <c r="B15" s="243" t="s">
        <v>572</v>
      </c>
      <c r="C15" s="244" t="s">
        <v>497</v>
      </c>
      <c r="D15" s="469"/>
      <c r="E15" s="245">
        <v>75000</v>
      </c>
      <c r="F15" s="245">
        <v>75000</v>
      </c>
      <c r="G15" s="723">
        <v>0.03</v>
      </c>
      <c r="H15" s="723">
        <v>0.03</v>
      </c>
      <c r="I15" s="726">
        <v>32940</v>
      </c>
      <c r="J15" s="726">
        <v>32940</v>
      </c>
      <c r="K15" s="726">
        <v>10584</v>
      </c>
      <c r="L15" s="726">
        <v>7236</v>
      </c>
    </row>
    <row r="16" spans="1:12" ht="24.75" customHeight="1">
      <c r="A16" s="242"/>
      <c r="B16" s="248" t="s">
        <v>556</v>
      </c>
      <c r="C16" s="244"/>
      <c r="I16" s="247">
        <f>SUM(I10:I15)</f>
        <v>41855348.54</v>
      </c>
      <c r="J16" s="247">
        <f>SUM(J10:J15)</f>
        <v>118576109.30000001</v>
      </c>
      <c r="K16" s="247">
        <f>SUM(K10:K15)</f>
        <v>3156510</v>
      </c>
      <c r="L16" s="247">
        <f>SUM(L10:L15)</f>
        <v>2048792.9</v>
      </c>
    </row>
    <row r="17" spans="1:12" ht="24.75" customHeight="1">
      <c r="A17" s="242"/>
      <c r="B17" s="249" t="s">
        <v>181</v>
      </c>
      <c r="I17" s="250">
        <v>71479864.96</v>
      </c>
      <c r="J17" s="250">
        <v>65074912.2</v>
      </c>
      <c r="K17" s="247">
        <v>0</v>
      </c>
      <c r="L17" s="247">
        <v>0</v>
      </c>
    </row>
    <row r="18" spans="1:12" ht="24.75" customHeight="1" thickBot="1">
      <c r="A18" s="242"/>
      <c r="B18" s="249" t="s">
        <v>575</v>
      </c>
      <c r="I18" s="251">
        <f>SUM(I16:I17)</f>
        <v>113335213.5</v>
      </c>
      <c r="J18" s="251">
        <f>SUM(J16:J17)</f>
        <v>183651021.5</v>
      </c>
      <c r="K18" s="251">
        <f>SUM(K16:K17)</f>
        <v>3156510</v>
      </c>
      <c r="L18" s="251">
        <f>SUM(L16:L17)</f>
        <v>2048792.9</v>
      </c>
    </row>
    <row r="19" spans="1:12" ht="24.75" customHeight="1" thickTop="1">
      <c r="A19" s="242"/>
      <c r="B19" s="262" t="s">
        <v>65</v>
      </c>
      <c r="C19" s="232"/>
      <c r="D19" s="232"/>
      <c r="E19" s="232"/>
      <c r="F19" s="232"/>
      <c r="G19" s="232"/>
      <c r="H19" s="232"/>
      <c r="I19" s="262"/>
      <c r="J19" s="262"/>
      <c r="K19" s="247"/>
      <c r="L19" s="247"/>
    </row>
    <row r="20" spans="1:12" ht="24.75" customHeight="1">
      <c r="A20" s="242"/>
      <c r="B20" s="249" t="s">
        <v>66</v>
      </c>
      <c r="I20" s="247"/>
      <c r="J20" s="247"/>
      <c r="K20" s="247"/>
      <c r="L20" s="247"/>
    </row>
    <row r="21" ht="24.75" customHeight="1">
      <c r="A21" s="233" t="s">
        <v>856</v>
      </c>
    </row>
    <row r="22" spans="1:2" ht="24.75" customHeight="1">
      <c r="A22" s="233"/>
      <c r="B22" s="249" t="s">
        <v>231</v>
      </c>
    </row>
    <row r="23" spans="1:12" ht="25.5" customHeight="1">
      <c r="A23" s="242">
        <v>7</v>
      </c>
      <c r="B23" s="252" t="s">
        <v>391</v>
      </c>
      <c r="C23" s="253" t="s">
        <v>219</v>
      </c>
      <c r="E23" s="246"/>
      <c r="F23" s="246"/>
      <c r="G23" s="246"/>
      <c r="H23" s="246"/>
      <c r="I23" s="247"/>
      <c r="J23" s="247"/>
      <c r="K23" s="528"/>
      <c r="L23" s="528"/>
    </row>
    <row r="24" spans="1:12" ht="25.5" customHeight="1">
      <c r="A24" s="242"/>
      <c r="B24" s="252" t="s">
        <v>536</v>
      </c>
      <c r="C24" s="234" t="s">
        <v>510</v>
      </c>
      <c r="E24" s="245">
        <v>280000</v>
      </c>
      <c r="F24" s="245">
        <v>280000</v>
      </c>
      <c r="G24" s="723">
        <v>6.45</v>
      </c>
      <c r="H24" s="723">
        <v>6.45</v>
      </c>
      <c r="I24" s="723">
        <v>18052630</v>
      </c>
      <c r="J24" s="723">
        <v>18052630</v>
      </c>
      <c r="K24" s="610">
        <v>1299789.36</v>
      </c>
      <c r="L24" s="610">
        <v>649894.68</v>
      </c>
    </row>
    <row r="25" spans="1:12" ht="24.75" customHeight="1">
      <c r="A25" s="242">
        <v>8</v>
      </c>
      <c r="B25" s="252" t="s">
        <v>384</v>
      </c>
      <c r="C25" s="244" t="s">
        <v>507</v>
      </c>
      <c r="D25" s="255"/>
      <c r="E25" s="245">
        <v>35000</v>
      </c>
      <c r="F25" s="245">
        <v>35000</v>
      </c>
      <c r="G25" s="723">
        <v>4</v>
      </c>
      <c r="H25" s="723">
        <v>4</v>
      </c>
      <c r="I25" s="723">
        <v>8400000</v>
      </c>
      <c r="J25" s="723">
        <v>8400000</v>
      </c>
      <c r="K25" s="610">
        <v>2674840</v>
      </c>
      <c r="L25" s="610">
        <v>2223760</v>
      </c>
    </row>
    <row r="26" spans="1:12" ht="25.5" customHeight="1">
      <c r="A26" s="242">
        <v>9</v>
      </c>
      <c r="B26" s="252" t="s">
        <v>388</v>
      </c>
      <c r="C26" s="253" t="s">
        <v>509</v>
      </c>
      <c r="E26" s="245"/>
      <c r="F26" s="245"/>
      <c r="G26" s="723"/>
      <c r="H26" s="723"/>
      <c r="I26" s="723"/>
      <c r="J26" s="723"/>
      <c r="K26" s="610"/>
      <c r="L26" s="610"/>
    </row>
    <row r="27" spans="1:12" ht="25.5" customHeight="1">
      <c r="A27" s="242"/>
      <c r="B27" s="252" t="s">
        <v>34</v>
      </c>
      <c r="C27" s="244" t="s">
        <v>218</v>
      </c>
      <c r="E27" s="245">
        <v>887350</v>
      </c>
      <c r="F27" s="245">
        <v>887350</v>
      </c>
      <c r="G27" s="724">
        <v>0.7</v>
      </c>
      <c r="H27" s="724">
        <v>0.7</v>
      </c>
      <c r="I27" s="724">
        <v>6250000</v>
      </c>
      <c r="J27" s="724">
        <v>6250000</v>
      </c>
      <c r="K27" s="724">
        <v>0</v>
      </c>
      <c r="L27" s="724">
        <v>0</v>
      </c>
    </row>
    <row r="28" spans="1:12" ht="24.75" customHeight="1">
      <c r="A28" s="242">
        <v>10</v>
      </c>
      <c r="B28" s="252" t="s">
        <v>599</v>
      </c>
      <c r="C28" s="253" t="s">
        <v>192</v>
      </c>
      <c r="E28" s="529"/>
      <c r="F28" s="529"/>
      <c r="G28" s="723"/>
      <c r="H28" s="723"/>
      <c r="I28" s="723"/>
      <c r="J28" s="723"/>
      <c r="K28" s="610"/>
      <c r="L28" s="610"/>
    </row>
    <row r="29" spans="1:12" ht="24.75" customHeight="1">
      <c r="A29" s="242"/>
      <c r="B29" s="252" t="s">
        <v>33</v>
      </c>
      <c r="C29" s="253" t="s">
        <v>499</v>
      </c>
      <c r="E29" s="245">
        <v>130000</v>
      </c>
      <c r="F29" s="245">
        <v>130000</v>
      </c>
      <c r="G29" s="723">
        <v>3.85</v>
      </c>
      <c r="H29" s="723">
        <v>3.85</v>
      </c>
      <c r="I29" s="723">
        <v>5000000</v>
      </c>
      <c r="J29" s="723">
        <v>5000000</v>
      </c>
      <c r="K29" s="610">
        <v>0</v>
      </c>
      <c r="L29" s="610">
        <v>0</v>
      </c>
    </row>
    <row r="30" spans="1:12" ht="25.5" customHeight="1">
      <c r="A30" s="242">
        <v>11</v>
      </c>
      <c r="B30" s="252" t="s">
        <v>392</v>
      </c>
      <c r="C30" s="244" t="s">
        <v>838</v>
      </c>
      <c r="E30" s="245">
        <v>82500</v>
      </c>
      <c r="F30" s="245">
        <v>82500</v>
      </c>
      <c r="G30" s="723">
        <v>1.52</v>
      </c>
      <c r="H30" s="723">
        <v>1.52</v>
      </c>
      <c r="I30" s="723">
        <v>5000000</v>
      </c>
      <c r="J30" s="723">
        <v>5000000</v>
      </c>
      <c r="K30" s="724">
        <v>0</v>
      </c>
      <c r="L30" s="724">
        <v>0</v>
      </c>
    </row>
    <row r="31" spans="1:12" ht="24.75" customHeight="1">
      <c r="A31" s="242">
        <v>12</v>
      </c>
      <c r="B31" s="243" t="s">
        <v>379</v>
      </c>
      <c r="C31" s="253" t="s">
        <v>500</v>
      </c>
      <c r="E31" s="245">
        <v>780000</v>
      </c>
      <c r="F31" s="245">
        <v>780000</v>
      </c>
      <c r="G31" s="723">
        <v>0.58</v>
      </c>
      <c r="H31" s="723">
        <v>0.58</v>
      </c>
      <c r="I31" s="723">
        <v>4500000</v>
      </c>
      <c r="J31" s="723">
        <v>4500000</v>
      </c>
      <c r="K31" s="610">
        <v>3970588.24</v>
      </c>
      <c r="L31" s="610">
        <v>747794.12</v>
      </c>
    </row>
    <row r="32" spans="1:12" ht="24.75" customHeight="1">
      <c r="A32" s="242">
        <v>13</v>
      </c>
      <c r="B32" s="252" t="s">
        <v>183</v>
      </c>
      <c r="C32" s="244" t="s">
        <v>505</v>
      </c>
      <c r="D32" s="255"/>
      <c r="E32" s="245">
        <v>200539</v>
      </c>
      <c r="F32" s="245">
        <v>200539</v>
      </c>
      <c r="G32" s="746">
        <v>0.002</v>
      </c>
      <c r="H32" s="746">
        <v>0.002</v>
      </c>
      <c r="I32" s="723">
        <v>4100000</v>
      </c>
      <c r="J32" s="723">
        <v>4100000</v>
      </c>
      <c r="K32" s="610">
        <v>2000</v>
      </c>
      <c r="L32" s="610">
        <v>0</v>
      </c>
    </row>
    <row r="33" spans="1:12" ht="24.75" customHeight="1">
      <c r="A33" s="242">
        <v>14</v>
      </c>
      <c r="B33" s="252" t="s">
        <v>383</v>
      </c>
      <c r="C33" s="244" t="s">
        <v>506</v>
      </c>
      <c r="D33" s="255"/>
      <c r="E33" s="245">
        <v>450000</v>
      </c>
      <c r="F33" s="245">
        <v>450000</v>
      </c>
      <c r="G33" s="723">
        <v>0.44</v>
      </c>
      <c r="H33" s="723">
        <v>0.44</v>
      </c>
      <c r="I33" s="723">
        <v>3000000</v>
      </c>
      <c r="J33" s="723">
        <v>3000000</v>
      </c>
      <c r="K33" s="610">
        <v>0</v>
      </c>
      <c r="L33" s="610">
        <v>0</v>
      </c>
    </row>
    <row r="34" spans="1:12" ht="25.5" customHeight="1">
      <c r="A34" s="242">
        <v>15</v>
      </c>
      <c r="B34" s="243" t="s">
        <v>387</v>
      </c>
      <c r="C34" s="253" t="s">
        <v>569</v>
      </c>
      <c r="E34" s="245">
        <v>450000</v>
      </c>
      <c r="F34" s="245">
        <v>450000</v>
      </c>
      <c r="G34" s="723">
        <v>0.67</v>
      </c>
      <c r="H34" s="723">
        <v>0.67</v>
      </c>
      <c r="I34" s="723">
        <v>3000000</v>
      </c>
      <c r="J34" s="723">
        <v>3000000</v>
      </c>
      <c r="K34" s="610">
        <v>1200000</v>
      </c>
      <c r="L34" s="610">
        <v>2700000</v>
      </c>
    </row>
    <row r="35" spans="1:12" ht="24.75" customHeight="1">
      <c r="A35" s="242"/>
      <c r="B35" s="252"/>
      <c r="C35" s="244"/>
      <c r="D35" s="255"/>
      <c r="E35" s="245"/>
      <c r="F35" s="245"/>
      <c r="G35" s="256"/>
      <c r="H35" s="256"/>
      <c r="I35" s="247"/>
      <c r="J35" s="247"/>
      <c r="K35" s="244"/>
      <c r="L35" s="244"/>
    </row>
    <row r="36" spans="2:12" ht="22.5" customHeight="1">
      <c r="B36" s="255"/>
      <c r="C36" s="244"/>
      <c r="E36" s="247"/>
      <c r="F36" s="530"/>
      <c r="G36" s="247"/>
      <c r="H36" s="246"/>
      <c r="I36" s="247"/>
      <c r="J36" s="247"/>
      <c r="K36" s="244"/>
      <c r="L36" s="244"/>
    </row>
    <row r="37" spans="1:12" ht="24.75" customHeight="1">
      <c r="A37" s="526" t="s">
        <v>1025</v>
      </c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</row>
    <row r="38" spans="1:13" s="257" customFormat="1" ht="24.75" customHeight="1">
      <c r="A38" s="527"/>
      <c r="B38" s="527"/>
      <c r="C38" s="527"/>
      <c r="D38" s="527"/>
      <c r="E38" s="527"/>
      <c r="F38" s="527"/>
      <c r="G38" s="527"/>
      <c r="H38" s="527"/>
      <c r="I38" s="527"/>
      <c r="J38" s="527"/>
      <c r="K38" s="527"/>
      <c r="L38" s="527"/>
      <c r="M38" s="526"/>
    </row>
    <row r="39" spans="1:13" s="257" customFormat="1" ht="24.75" customHeight="1">
      <c r="A39" s="526"/>
      <c r="B39" s="526"/>
      <c r="C39" s="526"/>
      <c r="D39" s="526"/>
      <c r="E39" s="526"/>
      <c r="F39" s="531"/>
      <c r="G39" s="526"/>
      <c r="H39" s="532"/>
      <c r="I39" s="532"/>
      <c r="J39" s="532"/>
      <c r="K39" s="526"/>
      <c r="L39" s="526"/>
      <c r="M39" s="526"/>
    </row>
    <row r="40" spans="1:12" s="232" customFormat="1" ht="25.5" customHeight="1">
      <c r="A40" s="393" t="s">
        <v>93</v>
      </c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</row>
    <row r="41" ht="26.25" customHeight="1"/>
    <row r="42" spans="1:12" ht="25.5" customHeight="1">
      <c r="A42" s="235" t="s">
        <v>857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</row>
    <row r="43" spans="1:12" s="238" customFormat="1" ht="25.5" customHeight="1">
      <c r="A43" s="237" t="s">
        <v>251</v>
      </c>
      <c r="B43" s="237" t="s">
        <v>309</v>
      </c>
      <c r="C43" s="237" t="s">
        <v>269</v>
      </c>
      <c r="D43" s="237" t="s">
        <v>248</v>
      </c>
      <c r="E43" s="771" t="s">
        <v>252</v>
      </c>
      <c r="F43" s="771"/>
      <c r="G43" s="771" t="s">
        <v>310</v>
      </c>
      <c r="H43" s="771"/>
      <c r="I43" s="771" t="s">
        <v>253</v>
      </c>
      <c r="J43" s="771"/>
      <c r="K43" s="771" t="s">
        <v>254</v>
      </c>
      <c r="L43" s="771"/>
    </row>
    <row r="44" spans="1:12" s="238" customFormat="1" ht="25.5" customHeight="1">
      <c r="A44" s="237" t="s">
        <v>311</v>
      </c>
      <c r="C44" s="237" t="s">
        <v>312</v>
      </c>
      <c r="D44" s="237" t="s">
        <v>249</v>
      </c>
      <c r="E44" s="772" t="s">
        <v>255</v>
      </c>
      <c r="F44" s="772"/>
      <c r="G44" s="772" t="s">
        <v>313</v>
      </c>
      <c r="H44" s="772"/>
      <c r="I44" s="773" t="s">
        <v>256</v>
      </c>
      <c r="J44" s="773"/>
      <c r="K44" s="773" t="s">
        <v>256</v>
      </c>
      <c r="L44" s="773"/>
    </row>
    <row r="45" spans="1:12" s="238" customFormat="1" ht="25.5" customHeight="1">
      <c r="A45" s="237"/>
      <c r="C45" s="237"/>
      <c r="D45" s="237"/>
      <c r="E45" s="482" t="s">
        <v>155</v>
      </c>
      <c r="F45" s="239" t="s">
        <v>675</v>
      </c>
      <c r="G45" s="482" t="s">
        <v>155</v>
      </c>
      <c r="H45" s="239" t="s">
        <v>675</v>
      </c>
      <c r="I45" s="482" t="s">
        <v>155</v>
      </c>
      <c r="J45" s="239" t="s">
        <v>675</v>
      </c>
      <c r="K45" s="482" t="s">
        <v>155</v>
      </c>
      <c r="L45" s="239" t="s">
        <v>675</v>
      </c>
    </row>
    <row r="46" spans="1:12" s="232" customFormat="1" ht="25.5" customHeight="1">
      <c r="A46" s="240"/>
      <c r="B46" s="240"/>
      <c r="C46" s="241"/>
      <c r="D46" s="241"/>
      <c r="E46" s="280" t="s">
        <v>810</v>
      </c>
      <c r="F46" s="280" t="s">
        <v>472</v>
      </c>
      <c r="G46" s="280" t="s">
        <v>810</v>
      </c>
      <c r="H46" s="280" t="s">
        <v>472</v>
      </c>
      <c r="I46" s="280" t="s">
        <v>810</v>
      </c>
      <c r="J46" s="280" t="s">
        <v>472</v>
      </c>
      <c r="K46" s="280" t="s">
        <v>810</v>
      </c>
      <c r="L46" s="280" t="s">
        <v>472</v>
      </c>
    </row>
    <row r="47" spans="1:12" ht="24.75" customHeight="1">
      <c r="A47" s="242">
        <v>16</v>
      </c>
      <c r="B47" s="252" t="s">
        <v>385</v>
      </c>
      <c r="C47" s="244" t="s">
        <v>508</v>
      </c>
      <c r="D47" s="255"/>
      <c r="E47" s="245">
        <v>296250</v>
      </c>
      <c r="F47" s="245">
        <v>296250</v>
      </c>
      <c r="G47" s="723">
        <v>0.08</v>
      </c>
      <c r="H47" s="723">
        <v>0.08</v>
      </c>
      <c r="I47" s="723">
        <v>1500000</v>
      </c>
      <c r="J47" s="723">
        <v>1500000</v>
      </c>
      <c r="K47" s="610">
        <v>0</v>
      </c>
      <c r="L47" s="610">
        <v>0</v>
      </c>
    </row>
    <row r="48" spans="1:12" ht="24.75" customHeight="1">
      <c r="A48" s="242">
        <v>17</v>
      </c>
      <c r="B48" s="243" t="s">
        <v>382</v>
      </c>
      <c r="C48" s="244" t="s">
        <v>504</v>
      </c>
      <c r="D48" s="255"/>
      <c r="E48" s="245">
        <v>35000</v>
      </c>
      <c r="F48" s="245">
        <v>35000</v>
      </c>
      <c r="G48" s="723">
        <v>3.83</v>
      </c>
      <c r="H48" s="723">
        <v>3.83</v>
      </c>
      <c r="I48" s="723">
        <v>1340000</v>
      </c>
      <c r="J48" s="723">
        <v>1340000</v>
      </c>
      <c r="K48" s="610">
        <v>361800</v>
      </c>
      <c r="L48" s="610">
        <v>402000</v>
      </c>
    </row>
    <row r="49" spans="1:12" ht="25.5" customHeight="1">
      <c r="A49" s="242">
        <v>18</v>
      </c>
      <c r="B49" s="252" t="s">
        <v>386</v>
      </c>
      <c r="C49" s="234" t="s">
        <v>553</v>
      </c>
      <c r="E49" s="245"/>
      <c r="F49" s="245"/>
      <c r="G49" s="723"/>
      <c r="H49" s="723"/>
      <c r="I49" s="723"/>
      <c r="J49" s="723"/>
      <c r="K49" s="610"/>
      <c r="L49" s="610"/>
    </row>
    <row r="50" spans="1:12" ht="25.5" customHeight="1">
      <c r="A50" s="242"/>
      <c r="B50" s="252" t="s">
        <v>36</v>
      </c>
      <c r="C50" s="253" t="s">
        <v>553</v>
      </c>
      <c r="E50" s="245">
        <v>80000</v>
      </c>
      <c r="F50" s="245">
        <v>80000</v>
      </c>
      <c r="G50" s="723">
        <v>1.5</v>
      </c>
      <c r="H50" s="723">
        <v>1.5</v>
      </c>
      <c r="I50" s="723">
        <v>1200000</v>
      </c>
      <c r="J50" s="723">
        <v>1200000</v>
      </c>
      <c r="K50" s="723">
        <v>0</v>
      </c>
      <c r="L50" s="723">
        <v>120000</v>
      </c>
    </row>
    <row r="51" spans="1:12" ht="25.5" customHeight="1">
      <c r="A51" s="242">
        <v>19</v>
      </c>
      <c r="B51" s="252" t="s">
        <v>390</v>
      </c>
      <c r="C51" s="244"/>
      <c r="E51" s="245">
        <v>15000</v>
      </c>
      <c r="F51" s="245">
        <v>15000</v>
      </c>
      <c r="G51" s="723">
        <v>7</v>
      </c>
      <c r="H51" s="723">
        <v>7</v>
      </c>
      <c r="I51" s="723">
        <v>1050000</v>
      </c>
      <c r="J51" s="723">
        <v>1050000</v>
      </c>
      <c r="K51" s="725">
        <v>0</v>
      </c>
      <c r="L51" s="725">
        <v>0</v>
      </c>
    </row>
    <row r="52" spans="1:12" ht="25.5" customHeight="1">
      <c r="A52" s="242">
        <v>20</v>
      </c>
      <c r="B52" s="252" t="s">
        <v>159</v>
      </c>
      <c r="C52" s="244"/>
      <c r="E52" s="245">
        <v>100000</v>
      </c>
      <c r="F52" s="724">
        <v>0</v>
      </c>
      <c r="G52" s="723">
        <v>1</v>
      </c>
      <c r="H52" s="723">
        <v>0</v>
      </c>
      <c r="I52" s="723">
        <v>1000000</v>
      </c>
      <c r="J52" s="723">
        <v>0</v>
      </c>
      <c r="K52" s="725">
        <v>0</v>
      </c>
      <c r="L52" s="725">
        <v>0</v>
      </c>
    </row>
    <row r="53" spans="1:12" ht="25.5" customHeight="1">
      <c r="A53" s="242">
        <v>21</v>
      </c>
      <c r="B53" s="243" t="s">
        <v>389</v>
      </c>
      <c r="C53" s="244" t="s">
        <v>218</v>
      </c>
      <c r="E53" s="245">
        <v>60000</v>
      </c>
      <c r="F53" s="245">
        <v>60000</v>
      </c>
      <c r="G53" s="723">
        <v>1.67</v>
      </c>
      <c r="H53" s="723">
        <v>1.67</v>
      </c>
      <c r="I53" s="723">
        <v>1000000</v>
      </c>
      <c r="J53" s="723">
        <v>1000000</v>
      </c>
      <c r="K53" s="610">
        <v>0</v>
      </c>
      <c r="L53" s="610">
        <v>100000</v>
      </c>
    </row>
    <row r="54" spans="1:12" ht="24.75" customHeight="1">
      <c r="A54" s="242">
        <v>22</v>
      </c>
      <c r="B54" s="252" t="s">
        <v>182</v>
      </c>
      <c r="C54" s="244" t="s">
        <v>503</v>
      </c>
      <c r="D54" s="255"/>
      <c r="E54" s="245">
        <v>18000</v>
      </c>
      <c r="F54" s="245">
        <v>18000</v>
      </c>
      <c r="G54" s="723">
        <v>3.78</v>
      </c>
      <c r="H54" s="723">
        <v>3.78</v>
      </c>
      <c r="I54" s="723">
        <v>680000</v>
      </c>
      <c r="J54" s="723">
        <v>680000</v>
      </c>
      <c r="K54" s="724">
        <v>0</v>
      </c>
      <c r="L54" s="724">
        <v>0</v>
      </c>
    </row>
    <row r="55" spans="1:12" ht="24.75" customHeight="1">
      <c r="A55" s="242">
        <v>23</v>
      </c>
      <c r="B55" s="252" t="s">
        <v>839</v>
      </c>
      <c r="C55" s="244"/>
      <c r="D55" s="255"/>
      <c r="E55" s="245"/>
      <c r="F55" s="245"/>
      <c r="G55" s="723"/>
      <c r="H55" s="723"/>
      <c r="I55" s="723"/>
      <c r="J55" s="723"/>
      <c r="K55" s="723"/>
      <c r="L55" s="723"/>
    </row>
    <row r="56" spans="1:12" ht="25.5" customHeight="1">
      <c r="A56" s="242"/>
      <c r="B56" s="252" t="s">
        <v>37</v>
      </c>
      <c r="C56" s="244" t="s">
        <v>553</v>
      </c>
      <c r="D56" s="255"/>
      <c r="E56" s="245">
        <v>320325</v>
      </c>
      <c r="F56" s="245">
        <v>320325</v>
      </c>
      <c r="G56" s="723">
        <v>0.02</v>
      </c>
      <c r="H56" s="723">
        <v>0.02</v>
      </c>
      <c r="I56" s="723">
        <v>520000</v>
      </c>
      <c r="J56" s="723">
        <v>520000</v>
      </c>
      <c r="K56" s="723">
        <v>0</v>
      </c>
      <c r="L56" s="723">
        <v>0</v>
      </c>
    </row>
    <row r="57" spans="1:12" ht="24.75" customHeight="1">
      <c r="A57" s="242">
        <v>24</v>
      </c>
      <c r="B57" s="252" t="s">
        <v>381</v>
      </c>
      <c r="C57" s="253" t="s">
        <v>502</v>
      </c>
      <c r="E57" s="245"/>
      <c r="F57" s="245"/>
      <c r="G57" s="724"/>
      <c r="H57" s="724"/>
      <c r="I57" s="724"/>
      <c r="J57" s="724"/>
      <c r="K57" s="724"/>
      <c r="L57" s="724"/>
    </row>
    <row r="58" spans="1:12" ht="24.75" customHeight="1">
      <c r="A58" s="242"/>
      <c r="B58" s="243" t="s">
        <v>38</v>
      </c>
      <c r="C58" s="254"/>
      <c r="E58" s="246">
        <v>0</v>
      </c>
      <c r="F58" s="246">
        <v>0</v>
      </c>
      <c r="G58" s="723">
        <v>0</v>
      </c>
      <c r="H58" s="723">
        <v>0</v>
      </c>
      <c r="I58" s="723">
        <v>0</v>
      </c>
      <c r="J58" s="723">
        <v>0</v>
      </c>
      <c r="K58" s="610">
        <v>0</v>
      </c>
      <c r="L58" s="610">
        <v>11359714</v>
      </c>
    </row>
    <row r="59" spans="1:12" ht="24.75" customHeight="1">
      <c r="A59" s="242">
        <v>25</v>
      </c>
      <c r="B59" s="252" t="s">
        <v>380</v>
      </c>
      <c r="C59" s="253"/>
      <c r="E59" s="533"/>
      <c r="F59" s="533"/>
      <c r="G59" s="533"/>
      <c r="H59" s="533"/>
      <c r="I59" s="247"/>
      <c r="J59" s="247"/>
      <c r="K59" s="528"/>
      <c r="L59" s="528"/>
    </row>
    <row r="60" spans="1:12" ht="24.75" customHeight="1">
      <c r="A60" s="242"/>
      <c r="B60" s="252" t="s">
        <v>35</v>
      </c>
      <c r="C60" s="253" t="s">
        <v>501</v>
      </c>
      <c r="E60" s="246">
        <v>0</v>
      </c>
      <c r="F60" s="245">
        <v>200000</v>
      </c>
      <c r="G60" s="723">
        <v>0</v>
      </c>
      <c r="H60" s="723">
        <v>0.98</v>
      </c>
      <c r="I60" s="723">
        <v>0</v>
      </c>
      <c r="J60" s="723">
        <v>1950000</v>
      </c>
      <c r="K60" s="610">
        <v>0</v>
      </c>
      <c r="L60" s="610">
        <v>0</v>
      </c>
    </row>
    <row r="61" spans="1:13" ht="25.5" customHeight="1">
      <c r="A61" s="242"/>
      <c r="B61" s="252" t="s">
        <v>720</v>
      </c>
      <c r="C61" s="471"/>
      <c r="I61" s="267">
        <f>SUM(I23:I60)</f>
        <v>65592630</v>
      </c>
      <c r="J61" s="267">
        <f>SUM(J23:J60)</f>
        <v>66542630</v>
      </c>
      <c r="K61" s="267">
        <f>SUM(K23:K60)</f>
        <v>9509017.600000001</v>
      </c>
      <c r="L61" s="267">
        <f>SUM(L23:L60)</f>
        <v>18303162.8</v>
      </c>
      <c r="M61" s="267"/>
    </row>
    <row r="62" spans="1:12" ht="25.5" customHeight="1">
      <c r="A62" s="242"/>
      <c r="B62" s="255" t="s">
        <v>557</v>
      </c>
      <c r="C62" s="268"/>
      <c r="I62" s="269">
        <v>-23775069.37</v>
      </c>
      <c r="J62" s="269">
        <v>-24722129.700000003</v>
      </c>
      <c r="K62" s="610">
        <v>0</v>
      </c>
      <c r="L62" s="528">
        <v>0</v>
      </c>
    </row>
    <row r="63" spans="1:12" ht="25.5" customHeight="1" thickBot="1">
      <c r="A63" s="242"/>
      <c r="B63" s="255" t="s">
        <v>229</v>
      </c>
      <c r="C63" s="268"/>
      <c r="I63" s="270">
        <f>SUM(I61:I62)</f>
        <v>41817560.629999995</v>
      </c>
      <c r="J63" s="270">
        <f>SUM(J61:J62)</f>
        <v>41820500.3</v>
      </c>
      <c r="K63" s="611">
        <f>SUM(K61:K62)</f>
        <v>9509017.600000001</v>
      </c>
      <c r="L63" s="270">
        <f>SUM(L61:L62)</f>
        <v>18303162.8</v>
      </c>
    </row>
    <row r="64" spans="1:12" ht="25.5" customHeight="1" thickBot="1" thickTop="1">
      <c r="A64" s="242"/>
      <c r="B64" s="271" t="s">
        <v>230</v>
      </c>
      <c r="G64" s="234" t="s">
        <v>600</v>
      </c>
      <c r="I64" s="272">
        <f>I18+I63</f>
        <v>155152774.13</v>
      </c>
      <c r="J64" s="272">
        <f>J18+J63</f>
        <v>225471521.8</v>
      </c>
      <c r="K64" s="612">
        <f>K18+K63</f>
        <v>12665527.600000001</v>
      </c>
      <c r="L64" s="272">
        <f>L18+L63</f>
        <v>20351955.7</v>
      </c>
    </row>
    <row r="65" spans="1:12" ht="25.5" customHeight="1" thickTop="1">
      <c r="A65" s="242"/>
      <c r="B65" s="271"/>
      <c r="I65" s="273"/>
      <c r="J65" s="273"/>
      <c r="K65" s="274"/>
      <c r="L65" s="273"/>
    </row>
    <row r="66" spans="1:12" ht="25.5" customHeight="1">
      <c r="A66" s="242"/>
      <c r="B66" s="243"/>
      <c r="C66" s="253"/>
      <c r="E66" s="245"/>
      <c r="F66" s="245"/>
      <c r="G66" s="246"/>
      <c r="H66" s="246"/>
      <c r="I66" s="247"/>
      <c r="J66" s="247"/>
      <c r="K66" s="244"/>
      <c r="L66" s="275"/>
    </row>
    <row r="67" spans="1:12" ht="25.5" customHeight="1">
      <c r="A67" s="242"/>
      <c r="B67" s="243"/>
      <c r="C67" s="253"/>
      <c r="E67" s="245"/>
      <c r="F67" s="245"/>
      <c r="G67" s="246"/>
      <c r="H67" s="246"/>
      <c r="I67" s="247"/>
      <c r="J67" s="247"/>
      <c r="K67" s="244"/>
      <c r="L67" s="275"/>
    </row>
    <row r="68" spans="1:12" ht="25.5" customHeight="1">
      <c r="A68" s="242"/>
      <c r="B68" s="243"/>
      <c r="C68" s="253"/>
      <c r="E68" s="245"/>
      <c r="F68" s="245"/>
      <c r="G68" s="246"/>
      <c r="H68" s="246"/>
      <c r="I68" s="247"/>
      <c r="J68" s="247"/>
      <c r="K68" s="244"/>
      <c r="L68" s="275"/>
    </row>
    <row r="69" spans="1:12" ht="25.5" customHeight="1">
      <c r="A69" s="242"/>
      <c r="B69" s="243"/>
      <c r="C69" s="253"/>
      <c r="E69" s="245"/>
      <c r="F69" s="245"/>
      <c r="G69" s="246"/>
      <c r="H69" s="246"/>
      <c r="I69" s="247"/>
      <c r="J69" s="247"/>
      <c r="K69" s="244"/>
      <c r="L69" s="275"/>
    </row>
    <row r="70" spans="1:12" ht="25.5" customHeight="1">
      <c r="A70" s="242"/>
      <c r="B70" s="243"/>
      <c r="C70" s="253"/>
      <c r="E70" s="245"/>
      <c r="F70" s="245"/>
      <c r="G70" s="246"/>
      <c r="H70" s="246"/>
      <c r="I70" s="247"/>
      <c r="J70" s="247"/>
      <c r="K70" s="244"/>
      <c r="L70" s="275"/>
    </row>
    <row r="71" spans="1:12" ht="24.75" customHeight="1">
      <c r="A71" s="526" t="s">
        <v>1025</v>
      </c>
      <c r="B71" s="527"/>
      <c r="C71" s="527"/>
      <c r="D71" s="527"/>
      <c r="E71" s="527"/>
      <c r="F71" s="527"/>
      <c r="G71" s="527"/>
      <c r="H71" s="527"/>
      <c r="I71" s="527"/>
      <c r="J71" s="527"/>
      <c r="K71" s="527"/>
      <c r="L71" s="527"/>
    </row>
    <row r="72" spans="1:13" s="257" customFormat="1" ht="24.75" customHeight="1">
      <c r="A72" s="527"/>
      <c r="B72" s="527"/>
      <c r="C72" s="527"/>
      <c r="D72" s="527"/>
      <c r="E72" s="527"/>
      <c r="F72" s="527"/>
      <c r="G72" s="527"/>
      <c r="H72" s="527"/>
      <c r="I72" s="527"/>
      <c r="J72" s="527"/>
      <c r="K72" s="527"/>
      <c r="L72" s="527"/>
      <c r="M72" s="526"/>
    </row>
    <row r="73" ht="25.5" customHeight="1">
      <c r="A73" s="242"/>
    </row>
    <row r="74" ht="25.5" customHeight="1">
      <c r="A74" s="242"/>
    </row>
    <row r="75" ht="25.5" customHeight="1">
      <c r="A75" s="242"/>
    </row>
    <row r="76" ht="25.5" customHeight="1">
      <c r="A76" s="242"/>
    </row>
    <row r="77" ht="25.5" customHeight="1">
      <c r="A77" s="242"/>
    </row>
    <row r="78" ht="25.5" customHeight="1">
      <c r="A78" s="242"/>
    </row>
    <row r="79" ht="25.5" customHeight="1">
      <c r="A79" s="242"/>
    </row>
    <row r="80" ht="25.5" customHeight="1">
      <c r="A80" s="242"/>
    </row>
    <row r="81" ht="25.5" customHeight="1">
      <c r="A81" s="242"/>
    </row>
    <row r="82" ht="25.5" customHeight="1">
      <c r="A82" s="242"/>
    </row>
    <row r="83" ht="25.5" customHeight="1">
      <c r="A83" s="242"/>
    </row>
    <row r="84" ht="25.5" customHeight="1">
      <c r="A84" s="242"/>
    </row>
    <row r="85" ht="25.5" customHeight="1">
      <c r="A85" s="242"/>
    </row>
    <row r="86" ht="25.5" customHeight="1">
      <c r="A86" s="242"/>
    </row>
    <row r="87" ht="25.5" customHeight="1">
      <c r="A87" s="242"/>
    </row>
    <row r="88" ht="25.5" customHeight="1">
      <c r="A88" s="242"/>
    </row>
    <row r="89" ht="25.5" customHeight="1">
      <c r="A89" s="242"/>
    </row>
    <row r="90" ht="25.5" customHeight="1">
      <c r="A90" s="242"/>
    </row>
    <row r="91" ht="25.5" customHeight="1">
      <c r="A91" s="242"/>
    </row>
    <row r="92" ht="25.5" customHeight="1">
      <c r="A92" s="242"/>
    </row>
    <row r="93" ht="25.5" customHeight="1">
      <c r="A93" s="242"/>
    </row>
    <row r="94" ht="25.5" customHeight="1">
      <c r="A94" s="242"/>
    </row>
    <row r="95" ht="25.5" customHeight="1">
      <c r="A95" s="242"/>
    </row>
    <row r="96" ht="25.5" customHeight="1">
      <c r="A96" s="242"/>
    </row>
    <row r="97" ht="25.5" customHeight="1">
      <c r="A97" s="242"/>
    </row>
    <row r="98" ht="25.5" customHeight="1">
      <c r="A98" s="242"/>
    </row>
    <row r="99" ht="25.5" customHeight="1">
      <c r="A99" s="242"/>
    </row>
    <row r="100" ht="25.5" customHeight="1">
      <c r="A100" s="242"/>
    </row>
    <row r="101" ht="25.5" customHeight="1">
      <c r="A101" s="242"/>
    </row>
    <row r="102" ht="25.5" customHeight="1">
      <c r="A102" s="242"/>
    </row>
    <row r="103" ht="25.5" customHeight="1">
      <c r="A103" s="242"/>
    </row>
    <row r="104" ht="25.5" customHeight="1">
      <c r="A104" s="242"/>
    </row>
    <row r="105" ht="25.5" customHeight="1">
      <c r="A105" s="242"/>
    </row>
    <row r="106" ht="25.5" customHeight="1">
      <c r="A106" s="242"/>
    </row>
    <row r="107" ht="25.5" customHeight="1">
      <c r="A107" s="242"/>
    </row>
    <row r="108" ht="25.5" customHeight="1">
      <c r="A108" s="242"/>
    </row>
    <row r="109" ht="25.5" customHeight="1">
      <c r="A109" s="242"/>
    </row>
    <row r="110" ht="25.5" customHeight="1">
      <c r="A110" s="242"/>
    </row>
    <row r="111" ht="25.5" customHeight="1">
      <c r="A111" s="242"/>
    </row>
    <row r="112" ht="25.5" customHeight="1">
      <c r="A112" s="242"/>
    </row>
    <row r="113" ht="25.5" customHeight="1">
      <c r="A113" s="242"/>
    </row>
    <row r="114" ht="25.5" customHeight="1">
      <c r="A114" s="242"/>
    </row>
    <row r="115" ht="25.5" customHeight="1">
      <c r="A115" s="242"/>
    </row>
    <row r="116" ht="25.5" customHeight="1">
      <c r="A116" s="242"/>
    </row>
    <row r="117" ht="25.5" customHeight="1">
      <c r="A117" s="242"/>
    </row>
    <row r="118" ht="25.5" customHeight="1">
      <c r="A118" s="242"/>
    </row>
    <row r="119" ht="25.5" customHeight="1">
      <c r="A119" s="242"/>
    </row>
    <row r="120" ht="25.5" customHeight="1">
      <c r="A120" s="242"/>
    </row>
    <row r="121" ht="25.5" customHeight="1">
      <c r="A121" s="242"/>
    </row>
    <row r="122" ht="25.5" customHeight="1">
      <c r="A122" s="242"/>
    </row>
    <row r="123" ht="25.5" customHeight="1">
      <c r="A123" s="242"/>
    </row>
    <row r="124" ht="25.5" customHeight="1">
      <c r="A124" s="242"/>
    </row>
    <row r="125" ht="25.5" customHeight="1">
      <c r="A125" s="242"/>
    </row>
    <row r="126" ht="25.5" customHeight="1">
      <c r="A126" s="242"/>
    </row>
    <row r="127" ht="25.5" customHeight="1">
      <c r="A127" s="242"/>
    </row>
    <row r="128" ht="25.5" customHeight="1">
      <c r="A128" s="242"/>
    </row>
    <row r="129" ht="25.5" customHeight="1">
      <c r="A129" s="242"/>
    </row>
    <row r="130" ht="25.5" customHeight="1">
      <c r="A130" s="242"/>
    </row>
    <row r="131" ht="25.5" customHeight="1">
      <c r="A131" s="242"/>
    </row>
    <row r="132" ht="25.5" customHeight="1">
      <c r="A132" s="242"/>
    </row>
    <row r="133" ht="25.5" customHeight="1">
      <c r="A133" s="242"/>
    </row>
    <row r="134" ht="25.5" customHeight="1">
      <c r="A134" s="242"/>
    </row>
    <row r="135" ht="25.5" customHeight="1">
      <c r="A135" s="242"/>
    </row>
    <row r="136" ht="25.5" customHeight="1">
      <c r="A136" s="242"/>
    </row>
    <row r="137" ht="25.5" customHeight="1">
      <c r="A137" s="242"/>
    </row>
    <row r="138" ht="25.5" customHeight="1">
      <c r="A138" s="242"/>
    </row>
    <row r="139" ht="25.5" customHeight="1">
      <c r="A139" s="242"/>
    </row>
    <row r="140" ht="25.5" customHeight="1">
      <c r="A140" s="242"/>
    </row>
    <row r="141" ht="25.5" customHeight="1">
      <c r="A141" s="242"/>
    </row>
    <row r="142" ht="25.5" customHeight="1">
      <c r="A142" s="242"/>
    </row>
    <row r="143" ht="25.5" customHeight="1">
      <c r="A143" s="242"/>
    </row>
    <row r="144" ht="25.5" customHeight="1">
      <c r="A144" s="242"/>
    </row>
    <row r="145" ht="25.5" customHeight="1">
      <c r="A145" s="242"/>
    </row>
    <row r="146" ht="25.5" customHeight="1">
      <c r="A146" s="242"/>
    </row>
    <row r="147" ht="25.5" customHeight="1">
      <c r="A147" s="242"/>
    </row>
    <row r="148" ht="25.5" customHeight="1">
      <c r="A148" s="242"/>
    </row>
    <row r="149" ht="25.5" customHeight="1">
      <c r="A149" s="242"/>
    </row>
    <row r="150" ht="25.5" customHeight="1">
      <c r="A150" s="242"/>
    </row>
    <row r="151" ht="25.5" customHeight="1">
      <c r="A151" s="242"/>
    </row>
    <row r="152" ht="25.5" customHeight="1">
      <c r="A152" s="242"/>
    </row>
    <row r="153" ht="25.5" customHeight="1">
      <c r="A153" s="242"/>
    </row>
    <row r="154" ht="25.5" customHeight="1">
      <c r="A154" s="242"/>
    </row>
    <row r="155" ht="25.5" customHeight="1">
      <c r="A155" s="242"/>
    </row>
    <row r="156" ht="25.5" customHeight="1">
      <c r="A156" s="242"/>
    </row>
    <row r="157" ht="25.5" customHeight="1">
      <c r="A157" s="242"/>
    </row>
    <row r="158" ht="25.5" customHeight="1">
      <c r="A158" s="242"/>
    </row>
    <row r="159" ht="25.5" customHeight="1">
      <c r="A159" s="242"/>
    </row>
    <row r="160" ht="25.5" customHeight="1">
      <c r="A160" s="242"/>
    </row>
    <row r="161" ht="25.5" customHeight="1">
      <c r="A161" s="242"/>
    </row>
    <row r="162" ht="25.5" customHeight="1">
      <c r="A162" s="242"/>
    </row>
    <row r="163" ht="25.5" customHeight="1">
      <c r="A163" s="242"/>
    </row>
    <row r="164" ht="25.5" customHeight="1">
      <c r="A164" s="242"/>
    </row>
    <row r="165" ht="25.5" customHeight="1">
      <c r="A165" s="242"/>
    </row>
    <row r="166" ht="25.5" customHeight="1">
      <c r="A166" s="242"/>
    </row>
    <row r="167" ht="25.5" customHeight="1">
      <c r="A167" s="242"/>
    </row>
    <row r="168" ht="25.5" customHeight="1">
      <c r="A168" s="242"/>
    </row>
    <row r="169" ht="25.5" customHeight="1">
      <c r="A169" s="242"/>
    </row>
    <row r="170" ht="25.5" customHeight="1">
      <c r="A170" s="242"/>
    </row>
    <row r="171" ht="25.5" customHeight="1">
      <c r="A171" s="242"/>
    </row>
    <row r="172" ht="25.5" customHeight="1">
      <c r="A172" s="242"/>
    </row>
    <row r="173" ht="25.5" customHeight="1">
      <c r="A173" s="242"/>
    </row>
    <row r="174" ht="25.5" customHeight="1">
      <c r="A174" s="242"/>
    </row>
    <row r="175" ht="25.5" customHeight="1">
      <c r="A175" s="242"/>
    </row>
    <row r="176" ht="25.5" customHeight="1">
      <c r="A176" s="242"/>
    </row>
    <row r="177" ht="25.5" customHeight="1">
      <c r="A177" s="242"/>
    </row>
    <row r="178" ht="25.5" customHeight="1">
      <c r="A178" s="242"/>
    </row>
    <row r="179" ht="25.5" customHeight="1">
      <c r="A179" s="242"/>
    </row>
    <row r="180" ht="25.5" customHeight="1">
      <c r="A180" s="242"/>
    </row>
    <row r="181" ht="25.5" customHeight="1">
      <c r="A181" s="242"/>
    </row>
    <row r="182" ht="25.5" customHeight="1">
      <c r="A182" s="242"/>
    </row>
    <row r="183" ht="25.5" customHeight="1">
      <c r="A183" s="242"/>
    </row>
    <row r="184" ht="25.5" customHeight="1">
      <c r="A184" s="242"/>
    </row>
    <row r="185" ht="25.5" customHeight="1">
      <c r="A185" s="242"/>
    </row>
    <row r="186" ht="25.5" customHeight="1">
      <c r="A186" s="242"/>
    </row>
    <row r="187" ht="25.5" customHeight="1">
      <c r="A187" s="242"/>
    </row>
    <row r="188" ht="25.5" customHeight="1">
      <c r="A188" s="242"/>
    </row>
    <row r="189" ht="25.5" customHeight="1">
      <c r="A189" s="242"/>
    </row>
    <row r="190" ht="25.5" customHeight="1">
      <c r="A190" s="242"/>
    </row>
    <row r="191" ht="25.5" customHeight="1">
      <c r="A191" s="242"/>
    </row>
    <row r="192" ht="25.5" customHeight="1">
      <c r="A192" s="242"/>
    </row>
    <row r="193" ht="25.5" customHeight="1">
      <c r="A193" s="242"/>
    </row>
    <row r="194" ht="25.5" customHeight="1">
      <c r="A194" s="242"/>
    </row>
    <row r="195" ht="25.5" customHeight="1">
      <c r="A195" s="242"/>
    </row>
    <row r="196" ht="25.5" customHeight="1">
      <c r="A196" s="242"/>
    </row>
    <row r="197" ht="25.5" customHeight="1">
      <c r="A197" s="242"/>
    </row>
    <row r="198" ht="25.5" customHeight="1">
      <c r="A198" s="242"/>
    </row>
    <row r="199" ht="25.5" customHeight="1">
      <c r="A199" s="242"/>
    </row>
    <row r="200" ht="25.5" customHeight="1">
      <c r="A200" s="242"/>
    </row>
    <row r="201" ht="25.5" customHeight="1">
      <c r="A201" s="242"/>
    </row>
    <row r="202" ht="25.5" customHeight="1">
      <c r="A202" s="242"/>
    </row>
    <row r="203" ht="25.5" customHeight="1">
      <c r="A203" s="242"/>
    </row>
    <row r="204" ht="25.5" customHeight="1">
      <c r="A204" s="242"/>
    </row>
    <row r="205" ht="25.5" customHeight="1">
      <c r="A205" s="242"/>
    </row>
    <row r="206" ht="25.5" customHeight="1">
      <c r="A206" s="242"/>
    </row>
    <row r="207" ht="25.5" customHeight="1">
      <c r="A207" s="242"/>
    </row>
    <row r="208" ht="25.5" customHeight="1">
      <c r="A208" s="242"/>
    </row>
    <row r="209" ht="25.5" customHeight="1">
      <c r="A209" s="242"/>
    </row>
    <row r="210" ht="25.5" customHeight="1">
      <c r="A210" s="242"/>
    </row>
    <row r="211" ht="25.5" customHeight="1">
      <c r="A211" s="242"/>
    </row>
    <row r="212" ht="25.5" customHeight="1">
      <c r="A212" s="242"/>
    </row>
    <row r="213" ht="25.5" customHeight="1">
      <c r="A213" s="242"/>
    </row>
    <row r="214" ht="25.5" customHeight="1">
      <c r="A214" s="242"/>
    </row>
    <row r="215" ht="25.5" customHeight="1">
      <c r="A215" s="242"/>
    </row>
    <row r="216" ht="25.5" customHeight="1">
      <c r="A216" s="242"/>
    </row>
    <row r="217" ht="25.5" customHeight="1">
      <c r="A217" s="242"/>
    </row>
    <row r="218" ht="25.5" customHeight="1">
      <c r="A218" s="242"/>
    </row>
    <row r="219" ht="25.5" customHeight="1">
      <c r="A219" s="242"/>
    </row>
    <row r="220" ht="25.5" customHeight="1">
      <c r="A220" s="242"/>
    </row>
    <row r="221" ht="25.5" customHeight="1">
      <c r="A221" s="242"/>
    </row>
    <row r="222" ht="25.5" customHeight="1">
      <c r="A222" s="242"/>
    </row>
    <row r="223" ht="25.5" customHeight="1">
      <c r="A223" s="242"/>
    </row>
    <row r="224" ht="25.5" customHeight="1">
      <c r="A224" s="242"/>
    </row>
    <row r="225" ht="25.5" customHeight="1">
      <c r="A225" s="242"/>
    </row>
    <row r="226" ht="25.5" customHeight="1">
      <c r="A226" s="242"/>
    </row>
    <row r="227" ht="25.5" customHeight="1">
      <c r="A227" s="242"/>
    </row>
    <row r="228" ht="25.5" customHeight="1">
      <c r="A228" s="242"/>
    </row>
    <row r="229" ht="25.5" customHeight="1">
      <c r="A229" s="242"/>
    </row>
    <row r="230" ht="25.5" customHeight="1">
      <c r="A230" s="242"/>
    </row>
    <row r="231" ht="25.5" customHeight="1">
      <c r="A231" s="242"/>
    </row>
    <row r="232" ht="25.5" customHeight="1">
      <c r="A232" s="242"/>
    </row>
    <row r="233" ht="25.5" customHeight="1">
      <c r="A233" s="242"/>
    </row>
    <row r="234" ht="25.5" customHeight="1">
      <c r="A234" s="242"/>
    </row>
    <row r="235" ht="25.5" customHeight="1">
      <c r="A235" s="242"/>
    </row>
    <row r="236" ht="25.5" customHeight="1">
      <c r="A236" s="242"/>
    </row>
    <row r="237" ht="25.5" customHeight="1">
      <c r="A237" s="242"/>
    </row>
    <row r="238" ht="25.5" customHeight="1">
      <c r="A238" s="242"/>
    </row>
    <row r="239" ht="25.5" customHeight="1">
      <c r="A239" s="242"/>
    </row>
    <row r="240" ht="25.5" customHeight="1">
      <c r="A240" s="242"/>
    </row>
    <row r="241" ht="25.5" customHeight="1">
      <c r="A241" s="242"/>
    </row>
    <row r="242" ht="25.5" customHeight="1">
      <c r="A242" s="242"/>
    </row>
    <row r="243" ht="25.5" customHeight="1">
      <c r="A243" s="242"/>
    </row>
    <row r="244" ht="25.5" customHeight="1">
      <c r="A244" s="242"/>
    </row>
    <row r="245" ht="25.5" customHeight="1">
      <c r="A245" s="242"/>
    </row>
    <row r="246" ht="25.5" customHeight="1">
      <c r="A246" s="242"/>
    </row>
    <row r="247" ht="25.5" customHeight="1">
      <c r="A247" s="242"/>
    </row>
    <row r="248" ht="25.5" customHeight="1">
      <c r="A248" s="242"/>
    </row>
    <row r="249" ht="25.5" customHeight="1">
      <c r="A249" s="242"/>
    </row>
    <row r="250" ht="25.5" customHeight="1">
      <c r="A250" s="242"/>
    </row>
    <row r="251" ht="25.5" customHeight="1">
      <c r="A251" s="242"/>
    </row>
    <row r="252" ht="25.5" customHeight="1">
      <c r="A252" s="242"/>
    </row>
    <row r="253" ht="25.5" customHeight="1">
      <c r="A253" s="242"/>
    </row>
    <row r="254" ht="25.5" customHeight="1">
      <c r="A254" s="242"/>
    </row>
    <row r="255" ht="25.5" customHeight="1">
      <c r="A255" s="242"/>
    </row>
    <row r="256" ht="25.5" customHeight="1">
      <c r="A256" s="242"/>
    </row>
    <row r="257" ht="25.5" customHeight="1">
      <c r="A257" s="242"/>
    </row>
    <row r="258" ht="25.5" customHeight="1">
      <c r="A258" s="242"/>
    </row>
    <row r="259" ht="25.5" customHeight="1">
      <c r="A259" s="242"/>
    </row>
    <row r="260" ht="25.5" customHeight="1">
      <c r="A260" s="242"/>
    </row>
    <row r="261" ht="25.5" customHeight="1">
      <c r="A261" s="242"/>
    </row>
    <row r="262" ht="25.5" customHeight="1">
      <c r="A262" s="242"/>
    </row>
    <row r="263" ht="25.5" customHeight="1">
      <c r="A263" s="242"/>
    </row>
    <row r="264" ht="25.5" customHeight="1">
      <c r="A264" s="242"/>
    </row>
    <row r="265" ht="25.5" customHeight="1">
      <c r="A265" s="242"/>
    </row>
    <row r="266" ht="25.5" customHeight="1">
      <c r="A266" s="242"/>
    </row>
    <row r="267" ht="25.5" customHeight="1">
      <c r="A267" s="242"/>
    </row>
    <row r="268" ht="25.5" customHeight="1">
      <c r="A268" s="242"/>
    </row>
    <row r="269" ht="25.5" customHeight="1">
      <c r="A269" s="242"/>
    </row>
    <row r="270" ht="25.5" customHeight="1">
      <c r="A270" s="242"/>
    </row>
    <row r="271" ht="25.5" customHeight="1">
      <c r="A271" s="242"/>
    </row>
    <row r="272" ht="25.5" customHeight="1">
      <c r="A272" s="242"/>
    </row>
    <row r="273" ht="25.5" customHeight="1">
      <c r="A273" s="242"/>
    </row>
    <row r="274" ht="25.5" customHeight="1">
      <c r="A274" s="242"/>
    </row>
    <row r="275" ht="25.5" customHeight="1">
      <c r="A275" s="242"/>
    </row>
    <row r="276" ht="25.5" customHeight="1">
      <c r="A276" s="242"/>
    </row>
    <row r="277" ht="25.5" customHeight="1">
      <c r="A277" s="242"/>
    </row>
    <row r="278" ht="25.5" customHeight="1">
      <c r="A278" s="242"/>
    </row>
    <row r="279" ht="25.5" customHeight="1">
      <c r="A279" s="242"/>
    </row>
    <row r="280" ht="25.5" customHeight="1">
      <c r="A280" s="242"/>
    </row>
    <row r="281" ht="25.5" customHeight="1">
      <c r="A281" s="242"/>
    </row>
    <row r="282" ht="25.5" customHeight="1">
      <c r="A282" s="242"/>
    </row>
    <row r="283" ht="25.5" customHeight="1">
      <c r="A283" s="242"/>
    </row>
    <row r="284" ht="25.5" customHeight="1">
      <c r="A284" s="242"/>
    </row>
    <row r="285" ht="25.5" customHeight="1">
      <c r="A285" s="242"/>
    </row>
    <row r="286" ht="25.5" customHeight="1">
      <c r="A286" s="242"/>
    </row>
    <row r="287" ht="25.5" customHeight="1">
      <c r="A287" s="242"/>
    </row>
    <row r="288" ht="25.5" customHeight="1">
      <c r="A288" s="242"/>
    </row>
    <row r="289" ht="25.5" customHeight="1">
      <c r="A289" s="242"/>
    </row>
    <row r="290" ht="25.5" customHeight="1">
      <c r="A290" s="242"/>
    </row>
    <row r="291" ht="25.5" customHeight="1">
      <c r="A291" s="242"/>
    </row>
    <row r="292" ht="25.5" customHeight="1">
      <c r="A292" s="242"/>
    </row>
    <row r="293" ht="25.5" customHeight="1">
      <c r="A293" s="242"/>
    </row>
    <row r="294" ht="25.5" customHeight="1">
      <c r="A294" s="242"/>
    </row>
    <row r="295" ht="25.5" customHeight="1">
      <c r="A295" s="242"/>
    </row>
    <row r="296" ht="25.5" customHeight="1">
      <c r="A296" s="242"/>
    </row>
    <row r="297" ht="25.5" customHeight="1">
      <c r="A297" s="242"/>
    </row>
    <row r="298" ht="25.5" customHeight="1">
      <c r="A298" s="242"/>
    </row>
    <row r="299" ht="25.5" customHeight="1">
      <c r="A299" s="242"/>
    </row>
    <row r="300" ht="25.5" customHeight="1">
      <c r="A300" s="242"/>
    </row>
    <row r="301" ht="25.5" customHeight="1">
      <c r="A301" s="242"/>
    </row>
    <row r="302" ht="25.5" customHeight="1">
      <c r="A302" s="242"/>
    </row>
  </sheetData>
  <sheetProtection/>
  <mergeCells count="16">
    <mergeCell ref="E7:F7"/>
    <mergeCell ref="G7:H7"/>
    <mergeCell ref="I7:J7"/>
    <mergeCell ref="K7:L7"/>
    <mergeCell ref="E6:F6"/>
    <mergeCell ref="G6:H6"/>
    <mergeCell ref="I6:J6"/>
    <mergeCell ref="K6:L6"/>
    <mergeCell ref="E44:F44"/>
    <mergeCell ref="G44:H44"/>
    <mergeCell ref="I44:J44"/>
    <mergeCell ref="K44:L44"/>
    <mergeCell ref="E43:F43"/>
    <mergeCell ref="G43:H43"/>
    <mergeCell ref="I43:J43"/>
    <mergeCell ref="K43:L43"/>
  </mergeCells>
  <printOptions/>
  <pageMargins left="0.6299212598425197" right="0.31496062992125984" top="0.5511811023622047" bottom="0.3937007874015748" header="0.3937007874015748" footer="0.35433070866141736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8"/>
  <sheetViews>
    <sheetView zoomScaleSheetLayoutView="100" workbookViewId="0" topLeftCell="A63">
      <selection activeCell="G7" sqref="G7"/>
    </sheetView>
  </sheetViews>
  <sheetFormatPr defaultColWidth="9.140625" defaultRowHeight="24" customHeight="1"/>
  <cols>
    <col min="1" max="1" width="15.57421875" style="182" customWidth="1"/>
    <col min="2" max="2" width="16.7109375" style="182" customWidth="1"/>
    <col min="3" max="3" width="1.7109375" style="182" customWidth="1"/>
    <col min="4" max="4" width="16.7109375" style="182" customWidth="1"/>
    <col min="5" max="5" width="1.7109375" style="182" customWidth="1"/>
    <col min="6" max="6" width="16.7109375" style="182" customWidth="1"/>
    <col min="7" max="7" width="1.7109375" style="182" customWidth="1"/>
    <col min="8" max="8" width="16.7109375" style="182" customWidth="1"/>
    <col min="9" max="9" width="1.7109375" style="182" customWidth="1"/>
    <col min="10" max="10" width="17.421875" style="182" customWidth="1"/>
    <col min="11" max="11" width="1.7109375" style="182" customWidth="1"/>
    <col min="12" max="12" width="18.00390625" style="182" customWidth="1"/>
    <col min="13" max="13" width="1.57421875" style="182" customWidth="1"/>
    <col min="14" max="14" width="3.140625" style="182" customWidth="1"/>
    <col min="15" max="15" width="16.421875" style="182" bestFit="1" customWidth="1"/>
    <col min="16" max="16" width="9.140625" style="182" customWidth="1"/>
    <col min="17" max="17" width="16.00390625" style="182" customWidth="1"/>
    <col min="18" max="16384" width="9.140625" style="182" customWidth="1"/>
  </cols>
  <sheetData>
    <row r="1" spans="1:12" ht="32.25" customHeight="1">
      <c r="A1" s="180" t="s">
        <v>1015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32.25" customHeight="1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s="185" customFormat="1" ht="30" customHeight="1">
      <c r="A3" s="183" t="s">
        <v>859</v>
      </c>
      <c r="B3" s="184"/>
      <c r="C3" s="184"/>
      <c r="D3" s="184"/>
      <c r="E3" s="184"/>
      <c r="F3" s="184"/>
      <c r="G3" s="184"/>
      <c r="L3" s="186"/>
    </row>
    <row r="4" spans="1:12" s="185" customFormat="1" ht="30" customHeight="1">
      <c r="A4" s="183"/>
      <c r="B4" s="184"/>
      <c r="C4" s="184"/>
      <c r="D4" s="184"/>
      <c r="E4" s="184"/>
      <c r="F4" s="184"/>
      <c r="G4" s="184"/>
      <c r="J4" s="568"/>
      <c r="K4" s="568"/>
      <c r="L4" s="494" t="s">
        <v>243</v>
      </c>
    </row>
    <row r="5" spans="2:14" s="185" customFormat="1" ht="30" customHeight="1">
      <c r="B5" s="188"/>
      <c r="C5" s="188"/>
      <c r="D5" s="188"/>
      <c r="E5" s="188"/>
      <c r="F5" s="188"/>
      <c r="G5" s="188"/>
      <c r="J5" s="569" t="s">
        <v>601</v>
      </c>
      <c r="K5" s="569"/>
      <c r="L5" s="569"/>
      <c r="M5" s="190"/>
      <c r="N5" s="190"/>
    </row>
    <row r="6" spans="1:12" s="185" customFormat="1" ht="30" customHeight="1">
      <c r="A6" s="191"/>
      <c r="B6" s="192"/>
      <c r="C6" s="192"/>
      <c r="D6" s="193"/>
      <c r="E6" s="193"/>
      <c r="F6" s="194"/>
      <c r="G6" s="194"/>
      <c r="J6" s="570" t="s">
        <v>792</v>
      </c>
      <c r="K6" s="570"/>
      <c r="L6" s="571"/>
    </row>
    <row r="7" spans="2:12" s="534" customFormat="1" ht="30" customHeight="1">
      <c r="B7" s="650"/>
      <c r="C7" s="650"/>
      <c r="D7" s="650"/>
      <c r="E7" s="650"/>
      <c r="F7" s="650"/>
      <c r="G7" s="650"/>
      <c r="J7" s="572" t="s">
        <v>103</v>
      </c>
      <c r="K7" s="572"/>
      <c r="L7" s="572" t="s">
        <v>446</v>
      </c>
    </row>
    <row r="8" spans="2:12" s="534" customFormat="1" ht="30" customHeight="1">
      <c r="B8" s="539" t="s">
        <v>751</v>
      </c>
      <c r="C8" s="540"/>
      <c r="D8" s="541"/>
      <c r="E8" s="540"/>
      <c r="F8" s="542"/>
      <c r="G8" s="541"/>
      <c r="J8" s="541">
        <v>300222319.04</v>
      </c>
      <c r="L8" s="541">
        <v>346948275.27</v>
      </c>
    </row>
    <row r="9" spans="2:12" s="534" customFormat="1" ht="30" customHeight="1">
      <c r="B9" s="539" t="s">
        <v>749</v>
      </c>
      <c r="C9" s="543"/>
      <c r="D9" s="543"/>
      <c r="E9" s="543"/>
      <c r="F9" s="542"/>
      <c r="G9" s="541"/>
      <c r="J9" s="541">
        <v>273403910.43</v>
      </c>
      <c r="L9" s="541">
        <v>280312192.67999995</v>
      </c>
    </row>
    <row r="10" spans="2:12" s="534" customFormat="1" ht="30" customHeight="1">
      <c r="B10" s="539" t="s">
        <v>750</v>
      </c>
      <c r="C10" s="543"/>
      <c r="D10" s="543"/>
      <c r="E10" s="543"/>
      <c r="F10" s="542"/>
      <c r="G10" s="541"/>
      <c r="J10" s="544">
        <v>68378924.56</v>
      </c>
      <c r="L10" s="544">
        <v>103677241.00999999</v>
      </c>
    </row>
    <row r="11" spans="2:12" s="375" customFormat="1" ht="30" customHeight="1">
      <c r="B11" s="375" t="s">
        <v>272</v>
      </c>
      <c r="C11" s="651"/>
      <c r="D11" s="651"/>
      <c r="E11" s="652"/>
      <c r="F11" s="653"/>
      <c r="G11" s="651"/>
      <c r="H11" s="534"/>
      <c r="J11" s="654">
        <f>SUM(J8:J10)</f>
        <v>642005154.03</v>
      </c>
      <c r="L11" s="537">
        <f>SUM(L8:L10)</f>
        <v>730937708.9599999</v>
      </c>
    </row>
    <row r="12" spans="2:12" s="375" customFormat="1" ht="30" customHeight="1">
      <c r="B12" s="375" t="s">
        <v>863</v>
      </c>
      <c r="C12" s="651"/>
      <c r="D12" s="651"/>
      <c r="E12" s="652"/>
      <c r="F12" s="653"/>
      <c r="G12" s="651"/>
      <c r="J12" s="537">
        <v>-8939741.82</v>
      </c>
      <c r="K12" s="537"/>
      <c r="L12" s="537">
        <v>-8939741.82</v>
      </c>
    </row>
    <row r="13" spans="2:12" s="375" customFormat="1" ht="30" customHeight="1" thickBot="1">
      <c r="B13" s="375" t="s">
        <v>864</v>
      </c>
      <c r="C13" s="651"/>
      <c r="D13" s="651"/>
      <c r="E13" s="652"/>
      <c r="F13" s="653"/>
      <c r="G13" s="651"/>
      <c r="J13" s="655">
        <f>SUM(J11:J12)</f>
        <v>633065412.2099999</v>
      </c>
      <c r="L13" s="538">
        <f>SUM(L11:L12)</f>
        <v>721997967.1399999</v>
      </c>
    </row>
    <row r="14" spans="3:12" s="177" customFormat="1" ht="30" customHeight="1" thickTop="1">
      <c r="C14" s="196"/>
      <c r="D14" s="196"/>
      <c r="E14" s="197"/>
      <c r="F14" s="198"/>
      <c r="G14" s="196"/>
      <c r="J14" s="196"/>
      <c r="L14" s="196"/>
    </row>
    <row r="15" spans="1:11" ht="29.25" customHeight="1">
      <c r="A15" s="374" t="s">
        <v>70</v>
      </c>
      <c r="B15" s="204"/>
      <c r="C15" s="204"/>
      <c r="D15" s="1"/>
      <c r="E15" s="1"/>
      <c r="F15" s="1"/>
      <c r="G15" s="1"/>
      <c r="H15" s="1"/>
      <c r="I15" s="1"/>
      <c r="J15" s="2"/>
      <c r="K15" s="2"/>
    </row>
    <row r="16" spans="1:12" ht="29.25" customHeight="1">
      <c r="A16" s="182" t="s">
        <v>71</v>
      </c>
      <c r="B16" s="208"/>
      <c r="C16" s="208"/>
      <c r="D16" s="209"/>
      <c r="E16" s="209"/>
      <c r="F16" s="209"/>
      <c r="G16" s="209"/>
      <c r="H16" s="209"/>
      <c r="I16" s="209"/>
      <c r="J16" s="209"/>
      <c r="K16" s="209"/>
      <c r="L16" s="209"/>
    </row>
    <row r="17" spans="2:12" ht="29.25" customHeight="1">
      <c r="B17" s="208"/>
      <c r="C17" s="208"/>
      <c r="D17" s="209"/>
      <c r="E17" s="209"/>
      <c r="F17" s="209"/>
      <c r="G17" s="209"/>
      <c r="H17" s="209"/>
      <c r="I17" s="209"/>
      <c r="J17" s="209"/>
      <c r="K17" s="209"/>
      <c r="L17" s="209"/>
    </row>
    <row r="18" spans="1:11" ht="30" customHeight="1">
      <c r="A18" s="203" t="s">
        <v>860</v>
      </c>
      <c r="B18" s="204"/>
      <c r="C18" s="204"/>
      <c r="D18" s="205"/>
      <c r="E18" s="205"/>
      <c r="F18" s="204"/>
      <c r="G18" s="204"/>
      <c r="H18" s="204"/>
      <c r="I18" s="204"/>
      <c r="J18" s="204"/>
      <c r="K18" s="204"/>
    </row>
    <row r="19" spans="1:3" ht="30" customHeight="1">
      <c r="A19" s="371" t="s">
        <v>104</v>
      </c>
      <c r="B19" s="204"/>
      <c r="C19" s="204"/>
    </row>
    <row r="20" spans="1:12" ht="30" customHeight="1">
      <c r="A20" s="183"/>
      <c r="B20" s="184"/>
      <c r="C20" s="184"/>
      <c r="D20" s="184"/>
      <c r="E20" s="184"/>
      <c r="F20" s="184"/>
      <c r="G20" s="184"/>
      <c r="H20" s="185"/>
      <c r="I20" s="185"/>
      <c r="J20" s="185"/>
      <c r="K20" s="185"/>
      <c r="L20" s="494" t="s">
        <v>243</v>
      </c>
    </row>
    <row r="21" spans="1:12" ht="30" customHeight="1">
      <c r="A21" s="185"/>
      <c r="B21" s="573" t="s">
        <v>790</v>
      </c>
      <c r="C21" s="573"/>
      <c r="D21" s="573"/>
      <c r="E21" s="573"/>
      <c r="F21" s="573"/>
      <c r="G21" s="574"/>
      <c r="H21" s="573"/>
      <c r="I21" s="573"/>
      <c r="J21" s="573"/>
      <c r="K21" s="573"/>
      <c r="L21" s="573"/>
    </row>
    <row r="22" spans="1:12" ht="30" customHeight="1">
      <c r="A22" s="191"/>
      <c r="B22" s="575"/>
      <c r="C22" s="575"/>
      <c r="D22" s="576" t="s">
        <v>105</v>
      </c>
      <c r="E22" s="576"/>
      <c r="F22" s="577"/>
      <c r="G22" s="578"/>
      <c r="H22" s="575"/>
      <c r="I22" s="575"/>
      <c r="J22" s="576" t="s">
        <v>447</v>
      </c>
      <c r="K22" s="576"/>
      <c r="L22" s="577"/>
    </row>
    <row r="23" spans="1:12" ht="30" customHeight="1">
      <c r="A23" s="185"/>
      <c r="B23" s="589" t="s">
        <v>270</v>
      </c>
      <c r="C23" s="606"/>
      <c r="D23" s="589" t="s">
        <v>271</v>
      </c>
      <c r="E23" s="606"/>
      <c r="F23" s="589" t="s">
        <v>241</v>
      </c>
      <c r="G23" s="747"/>
      <c r="H23" s="589" t="s">
        <v>270</v>
      </c>
      <c r="I23" s="606"/>
      <c r="J23" s="589" t="s">
        <v>271</v>
      </c>
      <c r="K23" s="606"/>
      <c r="L23" s="589" t="s">
        <v>241</v>
      </c>
    </row>
    <row r="24" spans="1:12" ht="30" customHeight="1">
      <c r="A24" s="534" t="s">
        <v>706</v>
      </c>
      <c r="B24" s="546">
        <v>307960500</v>
      </c>
      <c r="C24" s="541"/>
      <c r="D24" s="546">
        <v>5455125.78</v>
      </c>
      <c r="E24" s="541"/>
      <c r="F24" s="546">
        <f>SUM(B24:D24)</f>
        <v>313415625.78</v>
      </c>
      <c r="G24" s="541"/>
      <c r="H24" s="546">
        <v>282390000</v>
      </c>
      <c r="I24" s="541"/>
      <c r="J24" s="546">
        <v>5455125.78</v>
      </c>
      <c r="K24" s="541"/>
      <c r="L24" s="546">
        <f>SUM(H24:J24)</f>
        <v>287845125.78</v>
      </c>
    </row>
    <row r="25" spans="1:12" ht="30" customHeight="1">
      <c r="A25" s="534" t="s">
        <v>761</v>
      </c>
      <c r="B25" s="541">
        <v>279042640.87</v>
      </c>
      <c r="C25" s="541"/>
      <c r="D25" s="541">
        <v>6791124.56</v>
      </c>
      <c r="E25" s="541"/>
      <c r="F25" s="541">
        <f>SUM(B25:D25)</f>
        <v>285833765.43</v>
      </c>
      <c r="G25" s="541"/>
      <c r="H25" s="541">
        <v>279042640.87</v>
      </c>
      <c r="I25" s="541"/>
      <c r="J25" s="541">
        <v>6337290.43</v>
      </c>
      <c r="K25" s="541"/>
      <c r="L25" s="541">
        <f>SUM(H25:J25)</f>
        <v>285379931.3</v>
      </c>
    </row>
    <row r="26" spans="1:12" ht="30" customHeight="1">
      <c r="A26" s="534" t="s">
        <v>760</v>
      </c>
      <c r="B26" s="541">
        <v>64565160.44</v>
      </c>
      <c r="C26" s="541"/>
      <c r="D26" s="541">
        <v>12641516.27</v>
      </c>
      <c r="E26" s="541"/>
      <c r="F26" s="541">
        <f>SUM(B26:D26)</f>
        <v>77206676.71</v>
      </c>
      <c r="G26" s="541"/>
      <c r="H26" s="541">
        <v>64565160.44</v>
      </c>
      <c r="I26" s="541"/>
      <c r="J26" s="541">
        <v>12641516.27</v>
      </c>
      <c r="K26" s="541"/>
      <c r="L26" s="541">
        <f>SUM(H26:J26)</f>
        <v>77206676.71</v>
      </c>
    </row>
    <row r="27" spans="1:12" ht="30" customHeight="1">
      <c r="A27" s="534" t="s">
        <v>762</v>
      </c>
      <c r="B27" s="541">
        <v>4028000</v>
      </c>
      <c r="C27" s="541"/>
      <c r="D27" s="541">
        <v>0</v>
      </c>
      <c r="E27" s="541"/>
      <c r="F27" s="541">
        <f>SUM(B27:D27)</f>
        <v>4028000</v>
      </c>
      <c r="G27" s="541"/>
      <c r="H27" s="541">
        <v>4028000</v>
      </c>
      <c r="I27" s="541"/>
      <c r="J27" s="541">
        <v>0</v>
      </c>
      <c r="K27" s="541"/>
      <c r="L27" s="541">
        <f>SUM(H27:J27)</f>
        <v>4028000</v>
      </c>
    </row>
    <row r="28" spans="1:12" ht="30" customHeight="1">
      <c r="A28" s="534" t="s">
        <v>763</v>
      </c>
      <c r="B28" s="544">
        <v>2825500</v>
      </c>
      <c r="C28" s="541"/>
      <c r="D28" s="544">
        <v>0</v>
      </c>
      <c r="E28" s="541"/>
      <c r="F28" s="544">
        <f>SUM(B28:D28)</f>
        <v>2825500</v>
      </c>
      <c r="G28" s="541"/>
      <c r="H28" s="544">
        <v>2825500</v>
      </c>
      <c r="I28" s="541"/>
      <c r="J28" s="544">
        <v>0</v>
      </c>
      <c r="K28" s="541"/>
      <c r="L28" s="544">
        <f>SUM(H28:J28)</f>
        <v>2825500</v>
      </c>
    </row>
    <row r="29" spans="1:12" ht="30" customHeight="1" thickBot="1">
      <c r="A29" s="185" t="s">
        <v>272</v>
      </c>
      <c r="B29" s="545">
        <f aca="true" t="shared" si="0" ref="B29:L29">SUM(B24:B28)</f>
        <v>658421801.31</v>
      </c>
      <c r="C29" s="206"/>
      <c r="D29" s="545">
        <f t="shared" si="0"/>
        <v>24887766.61</v>
      </c>
      <c r="E29" s="206"/>
      <c r="F29" s="545">
        <f>SUM(F24:F28)</f>
        <v>683309567.9200001</v>
      </c>
      <c r="G29" s="195"/>
      <c r="H29" s="545">
        <f t="shared" si="0"/>
        <v>632851301.31</v>
      </c>
      <c r="I29" s="206"/>
      <c r="J29" s="545">
        <f t="shared" si="0"/>
        <v>24433932.48</v>
      </c>
      <c r="K29" s="206"/>
      <c r="L29" s="545">
        <f t="shared" si="0"/>
        <v>657285233.79</v>
      </c>
    </row>
    <row r="30" spans="1:12" ht="30" customHeight="1" thickTop="1">
      <c r="A30" s="185"/>
      <c r="B30" s="206"/>
      <c r="C30" s="206"/>
      <c r="D30" s="206"/>
      <c r="E30" s="206"/>
      <c r="F30" s="195"/>
      <c r="G30" s="195"/>
      <c r="H30" s="206"/>
      <c r="I30" s="206"/>
      <c r="J30" s="206"/>
      <c r="K30" s="206"/>
      <c r="L30" s="195"/>
    </row>
    <row r="31" spans="1:11" ht="30" customHeight="1">
      <c r="A31" s="372" t="s">
        <v>164</v>
      </c>
      <c r="B31" s="204"/>
      <c r="C31" s="204"/>
      <c r="D31" s="1"/>
      <c r="E31" s="1"/>
      <c r="F31" s="1"/>
      <c r="G31" s="1"/>
      <c r="H31" s="1"/>
      <c r="I31" s="1"/>
      <c r="J31" s="2"/>
      <c r="K31" s="2"/>
    </row>
    <row r="32" spans="1:11" ht="30" customHeight="1">
      <c r="A32" s="179"/>
      <c r="B32" s="204"/>
      <c r="C32" s="204"/>
      <c r="D32" s="1"/>
      <c r="E32" s="1"/>
      <c r="F32" s="1"/>
      <c r="G32" s="1"/>
      <c r="H32" s="1"/>
      <c r="I32" s="1"/>
      <c r="J32" s="2"/>
      <c r="K32" s="2"/>
    </row>
    <row r="33" spans="1:11" ht="30" customHeight="1">
      <c r="A33" s="204"/>
      <c r="B33" s="204"/>
      <c r="C33" s="204"/>
      <c r="D33" s="1"/>
      <c r="E33" s="1"/>
      <c r="F33" s="1"/>
      <c r="G33" s="1"/>
      <c r="H33" s="1"/>
      <c r="I33" s="1"/>
      <c r="J33" s="207"/>
      <c r="K33" s="207"/>
    </row>
    <row r="34" spans="1:12" ht="30" customHeight="1">
      <c r="A34" s="208"/>
      <c r="B34" s="208"/>
      <c r="C34" s="208"/>
      <c r="D34" s="209"/>
      <c r="E34" s="209"/>
      <c r="F34" s="209"/>
      <c r="G34" s="209"/>
      <c r="H34" s="209"/>
      <c r="I34" s="209"/>
      <c r="J34" s="209"/>
      <c r="K34" s="209"/>
      <c r="L34" s="209"/>
    </row>
    <row r="35" spans="1:12" ht="29.25" customHeight="1">
      <c r="A35" s="486" t="s">
        <v>1026</v>
      </c>
      <c r="B35" s="486"/>
      <c r="C35" s="486"/>
      <c r="D35" s="487"/>
      <c r="E35" s="487"/>
      <c r="F35" s="487"/>
      <c r="G35" s="487"/>
      <c r="H35" s="487"/>
      <c r="I35" s="487"/>
      <c r="J35" s="487"/>
      <c r="K35" s="487"/>
      <c r="L35" s="487"/>
    </row>
    <row r="36" spans="1:12" ht="29.25" customHeight="1">
      <c r="A36" s="486"/>
      <c r="B36" s="486"/>
      <c r="C36" s="486"/>
      <c r="D36" s="487"/>
      <c r="E36" s="487"/>
      <c r="F36" s="487"/>
      <c r="G36" s="487"/>
      <c r="H36" s="487"/>
      <c r="I36" s="487"/>
      <c r="J36" s="487"/>
      <c r="K36" s="487"/>
      <c r="L36" s="487"/>
    </row>
    <row r="37" spans="1:12" ht="29.25" customHeight="1">
      <c r="A37" s="180" t="s">
        <v>463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</row>
    <row r="38" spans="1:12" ht="29.25" customHeight="1">
      <c r="A38" s="180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</row>
    <row r="39" spans="1:12" ht="29.25" customHeight="1">
      <c r="A39" s="203" t="s">
        <v>861</v>
      </c>
      <c r="B39" s="210"/>
      <c r="C39" s="210"/>
      <c r="D39" s="211"/>
      <c r="E39" s="211"/>
      <c r="F39" s="211"/>
      <c r="G39" s="211"/>
      <c r="H39" s="211"/>
      <c r="I39" s="211"/>
      <c r="J39" s="189"/>
      <c r="K39" s="189"/>
      <c r="L39" s="189"/>
    </row>
    <row r="40" spans="1:11" ht="29.25" customHeight="1">
      <c r="A40" s="371"/>
      <c r="B40" s="204"/>
      <c r="C40" s="204"/>
      <c r="D40" s="204"/>
      <c r="E40" s="204"/>
      <c r="F40" s="204"/>
      <c r="G40" s="204"/>
      <c r="H40" s="204"/>
      <c r="I40" s="204"/>
      <c r="J40" s="204"/>
      <c r="K40" s="204"/>
    </row>
    <row r="41" spans="1:12" ht="29.25" customHeight="1">
      <c r="A41" s="1"/>
      <c r="B41" s="204"/>
      <c r="C41" s="204"/>
      <c r="D41" s="204"/>
      <c r="E41" s="204"/>
      <c r="F41" s="579"/>
      <c r="G41" s="579"/>
      <c r="H41" s="579"/>
      <c r="I41" s="579"/>
      <c r="J41" s="579"/>
      <c r="K41" s="579"/>
      <c r="L41" s="580" t="s">
        <v>243</v>
      </c>
    </row>
    <row r="42" spans="1:12" ht="29.25" customHeight="1">
      <c r="A42" s="204"/>
      <c r="B42" s="204"/>
      <c r="C42" s="204"/>
      <c r="F42" s="581" t="s">
        <v>790</v>
      </c>
      <c r="G42" s="582"/>
      <c r="H42" s="582"/>
      <c r="I42" s="582"/>
      <c r="J42" s="582"/>
      <c r="K42" s="583"/>
      <c r="L42" s="584"/>
    </row>
    <row r="43" spans="1:12" ht="29.25" customHeight="1">
      <c r="A43" s="212"/>
      <c r="B43" s="212"/>
      <c r="C43" s="212"/>
      <c r="F43" s="585" t="s">
        <v>270</v>
      </c>
      <c r="G43" s="586"/>
      <c r="H43" s="585" t="s">
        <v>677</v>
      </c>
      <c r="I43" s="586"/>
      <c r="J43" s="585" t="s">
        <v>275</v>
      </c>
      <c r="K43" s="587"/>
      <c r="L43" s="587" t="s">
        <v>241</v>
      </c>
    </row>
    <row r="44" spans="1:12" ht="29.25" customHeight="1">
      <c r="A44" s="212"/>
      <c r="B44" s="212"/>
      <c r="C44" s="212"/>
      <c r="F44" s="588"/>
      <c r="G44" s="588"/>
      <c r="H44" s="588" t="s">
        <v>768</v>
      </c>
      <c r="I44" s="590"/>
      <c r="J44" s="588" t="s">
        <v>277</v>
      </c>
      <c r="K44" s="588"/>
      <c r="L44" s="588"/>
    </row>
    <row r="45" spans="1:12" ht="29.25" customHeight="1">
      <c r="A45" s="204" t="s">
        <v>278</v>
      </c>
      <c r="B45" s="204"/>
      <c r="C45" s="204"/>
      <c r="F45" s="213"/>
      <c r="G45" s="213"/>
      <c r="H45" s="213"/>
      <c r="I45" s="213"/>
      <c r="J45" s="213"/>
      <c r="K45" s="213"/>
      <c r="L45" s="204"/>
    </row>
    <row r="46" spans="1:12" ht="29.25" customHeight="1">
      <c r="A46" s="373" t="s">
        <v>448</v>
      </c>
      <c r="B46" s="656"/>
      <c r="C46" s="656"/>
      <c r="F46" s="657">
        <v>991500817.74</v>
      </c>
      <c r="G46" s="657"/>
      <c r="H46" s="657">
        <v>1045868120.3800001</v>
      </c>
      <c r="I46" s="657"/>
      <c r="J46" s="657">
        <v>8447203.810000058</v>
      </c>
      <c r="K46" s="657"/>
      <c r="L46" s="657">
        <f>SUM(F46:J46)</f>
        <v>2045816141.93</v>
      </c>
    </row>
    <row r="47" spans="1:12" ht="29.25" customHeight="1">
      <c r="A47" s="204" t="s">
        <v>279</v>
      </c>
      <c r="B47" s="204"/>
      <c r="C47" s="204"/>
      <c r="F47" s="214">
        <v>117563460.58</v>
      </c>
      <c r="G47" s="214"/>
      <c r="H47" s="214">
        <v>181964225.6</v>
      </c>
      <c r="I47" s="214"/>
      <c r="J47" s="214">
        <v>40351120.74</v>
      </c>
      <c r="K47" s="214"/>
      <c r="L47" s="214">
        <f>SUM(F47:J47)</f>
        <v>339878806.92</v>
      </c>
    </row>
    <row r="48" spans="1:12" ht="29.25" customHeight="1">
      <c r="A48" s="215" t="s">
        <v>605</v>
      </c>
      <c r="B48" s="215"/>
      <c r="C48" s="215"/>
      <c r="F48" s="214">
        <v>15931929.44</v>
      </c>
      <c r="G48" s="214"/>
      <c r="H48" s="214">
        <v>46723912.5</v>
      </c>
      <c r="I48" s="214"/>
      <c r="J48" s="214">
        <v>-46723912.5</v>
      </c>
      <c r="K48" s="214"/>
      <c r="L48" s="214">
        <f>SUM(F48:J48)</f>
        <v>15931929.439999998</v>
      </c>
    </row>
    <row r="49" spans="1:12" ht="29.25" customHeight="1">
      <c r="A49" s="204" t="s">
        <v>704</v>
      </c>
      <c r="B49" s="204"/>
      <c r="C49" s="204"/>
      <c r="F49" s="214">
        <v>-30600</v>
      </c>
      <c r="G49" s="214"/>
      <c r="H49" s="214">
        <v>-2969400</v>
      </c>
      <c r="I49" s="214"/>
      <c r="J49" s="214">
        <v>-200312.05</v>
      </c>
      <c r="K49" s="214"/>
      <c r="L49" s="214">
        <f>SUM(F49:J49)</f>
        <v>-3200312.05</v>
      </c>
    </row>
    <row r="50" spans="1:12" ht="29.25" customHeight="1">
      <c r="A50" s="373" t="s">
        <v>106</v>
      </c>
      <c r="B50" s="204"/>
      <c r="C50" s="204"/>
      <c r="F50" s="216">
        <f>SUM(F46:F49)</f>
        <v>1124965607.76</v>
      </c>
      <c r="G50" s="214"/>
      <c r="H50" s="216">
        <f>SUM(H46:H49)</f>
        <v>1271586858.48</v>
      </c>
      <c r="I50" s="214"/>
      <c r="J50" s="216">
        <f>SUM(J46:J49)</f>
        <v>1874100.0000000566</v>
      </c>
      <c r="K50" s="214"/>
      <c r="L50" s="216">
        <f>SUM(L46:L49)</f>
        <v>2398426566.24</v>
      </c>
    </row>
    <row r="51" spans="1:12" ht="29.25" customHeight="1">
      <c r="A51" s="204" t="s">
        <v>281</v>
      </c>
      <c r="B51" s="204"/>
      <c r="C51" s="204"/>
      <c r="F51" s="217"/>
      <c r="G51" s="218"/>
      <c r="H51" s="217"/>
      <c r="I51" s="218"/>
      <c r="J51" s="217"/>
      <c r="K51" s="218"/>
      <c r="L51" s="219"/>
    </row>
    <row r="52" spans="1:12" ht="29.25" customHeight="1">
      <c r="A52" s="373" t="s">
        <v>448</v>
      </c>
      <c r="B52" s="656"/>
      <c r="C52" s="656"/>
      <c r="F52" s="657">
        <v>0</v>
      </c>
      <c r="G52" s="657"/>
      <c r="H52" s="657">
        <v>272167890.99</v>
      </c>
      <c r="I52" s="657"/>
      <c r="J52" s="657">
        <v>0</v>
      </c>
      <c r="K52" s="657"/>
      <c r="L52" s="657">
        <f>SUM(F52:J52)</f>
        <v>272167890.99</v>
      </c>
    </row>
    <row r="53" spans="1:12" ht="29.25" customHeight="1">
      <c r="A53" s="204" t="s">
        <v>453</v>
      </c>
      <c r="B53" s="204"/>
      <c r="C53" s="204"/>
      <c r="F53" s="214">
        <v>0</v>
      </c>
      <c r="G53" s="214"/>
      <c r="H53" s="214">
        <v>36123800.89</v>
      </c>
      <c r="I53" s="214"/>
      <c r="J53" s="214">
        <v>0</v>
      </c>
      <c r="K53" s="214"/>
      <c r="L53" s="214">
        <f>SUM(F53:J53)</f>
        <v>36123800.89</v>
      </c>
    </row>
    <row r="54" spans="1:12" ht="29.25" customHeight="1">
      <c r="A54" s="204" t="s">
        <v>704</v>
      </c>
      <c r="B54" s="204"/>
      <c r="C54" s="204"/>
      <c r="F54" s="214">
        <v>0</v>
      </c>
      <c r="G54" s="214"/>
      <c r="H54" s="214">
        <v>-469654.88</v>
      </c>
      <c r="I54" s="214"/>
      <c r="J54" s="214">
        <v>0</v>
      </c>
      <c r="K54" s="214"/>
      <c r="L54" s="214">
        <f>SUM(F54:J54)</f>
        <v>-469654.88</v>
      </c>
    </row>
    <row r="55" spans="1:12" ht="29.25" customHeight="1">
      <c r="A55" s="373" t="s">
        <v>106</v>
      </c>
      <c r="B55" s="204"/>
      <c r="C55" s="204"/>
      <c r="D55" s="220"/>
      <c r="E55" s="220"/>
      <c r="F55" s="221">
        <f>SUM(F52:F54)</f>
        <v>0</v>
      </c>
      <c r="G55" s="214"/>
      <c r="H55" s="221">
        <f>SUM(H52:H54)</f>
        <v>307822037</v>
      </c>
      <c r="I55" s="214"/>
      <c r="J55" s="221">
        <f>SUM(J52:J54)</f>
        <v>0</v>
      </c>
      <c r="K55" s="214"/>
      <c r="L55" s="221">
        <f>SUM(L52:L54)</f>
        <v>307822037</v>
      </c>
    </row>
    <row r="56" spans="1:12" ht="29.25" customHeight="1">
      <c r="A56" s="204" t="s">
        <v>284</v>
      </c>
      <c r="B56" s="204"/>
      <c r="C56" s="204"/>
      <c r="F56" s="222"/>
      <c r="G56" s="222"/>
      <c r="H56" s="222"/>
      <c r="I56" s="222"/>
      <c r="J56" s="222"/>
      <c r="K56" s="222"/>
      <c r="L56" s="2"/>
    </row>
    <row r="57" spans="1:12" ht="29.25" customHeight="1">
      <c r="A57" s="373" t="s">
        <v>448</v>
      </c>
      <c r="B57" s="204"/>
      <c r="C57" s="204"/>
      <c r="F57" s="214">
        <v>65125234.55</v>
      </c>
      <c r="G57" s="214"/>
      <c r="H57" s="214">
        <v>0</v>
      </c>
      <c r="I57" s="214"/>
      <c r="J57" s="214">
        <v>0</v>
      </c>
      <c r="K57" s="214"/>
      <c r="L57" s="214">
        <f>SUM(F57:J57)</f>
        <v>65125234.55</v>
      </c>
    </row>
    <row r="58" spans="1:12" ht="29.25" customHeight="1">
      <c r="A58" s="204" t="s">
        <v>285</v>
      </c>
      <c r="B58" s="204"/>
      <c r="C58" s="204"/>
      <c r="F58" s="214">
        <v>0</v>
      </c>
      <c r="G58" s="214"/>
      <c r="H58" s="214">
        <v>0</v>
      </c>
      <c r="I58" s="214"/>
      <c r="J58" s="214">
        <v>0</v>
      </c>
      <c r="K58" s="214"/>
      <c r="L58" s="214">
        <f>SUM(F58:J58)</f>
        <v>0</v>
      </c>
    </row>
    <row r="59" spans="1:12" ht="29.25" customHeight="1">
      <c r="A59" s="373" t="s">
        <v>106</v>
      </c>
      <c r="B59" s="204"/>
      <c r="C59" s="204"/>
      <c r="F59" s="216">
        <f>SUM(F57:F58)</f>
        <v>65125234.55</v>
      </c>
      <c r="G59" s="218"/>
      <c r="H59" s="216">
        <f>SUM(H57:H58)</f>
        <v>0</v>
      </c>
      <c r="I59" s="218"/>
      <c r="J59" s="216">
        <f>SUM(J57:J58)</f>
        <v>0</v>
      </c>
      <c r="K59" s="218"/>
      <c r="L59" s="216">
        <f>SUM(L57:L58)</f>
        <v>65125234.55</v>
      </c>
    </row>
    <row r="60" spans="1:12" ht="29.25" customHeight="1">
      <c r="A60" s="204" t="s">
        <v>286</v>
      </c>
      <c r="B60" s="204"/>
      <c r="C60" s="204"/>
      <c r="F60" s="222"/>
      <c r="G60" s="222"/>
      <c r="H60" s="222"/>
      <c r="I60" s="222"/>
      <c r="J60" s="222"/>
      <c r="K60" s="222"/>
      <c r="L60" s="2"/>
    </row>
    <row r="61" spans="1:12" ht="29.25" customHeight="1" thickBot="1">
      <c r="A61" s="373" t="s">
        <v>448</v>
      </c>
      <c r="B61" s="204"/>
      <c r="C61" s="204"/>
      <c r="D61" s="223"/>
      <c r="F61" s="224">
        <f>SUM(F46-F52-F57)</f>
        <v>926375583.19</v>
      </c>
      <c r="G61" s="218"/>
      <c r="H61" s="224">
        <f>SUM(H46-H52-H57)</f>
        <v>773700229.3900001</v>
      </c>
      <c r="I61" s="218"/>
      <c r="J61" s="224">
        <f>SUM(J46-J52-J57)</f>
        <v>8447203.810000058</v>
      </c>
      <c r="K61" s="218"/>
      <c r="L61" s="224">
        <f>SUM(L46-L52-L57)</f>
        <v>1708523016.39</v>
      </c>
    </row>
    <row r="62" spans="1:12" ht="29.25" customHeight="1" thickBot="1" thickTop="1">
      <c r="A62" s="373" t="s">
        <v>106</v>
      </c>
      <c r="B62" s="204"/>
      <c r="C62" s="204"/>
      <c r="F62" s="224">
        <f>F50-F55-F59</f>
        <v>1059840373.21</v>
      </c>
      <c r="G62" s="218"/>
      <c r="H62" s="224">
        <f>H50-H55-H59</f>
        <v>963764821.48</v>
      </c>
      <c r="I62" s="218"/>
      <c r="J62" s="224">
        <f>J50-J55-J59</f>
        <v>1874100.0000000566</v>
      </c>
      <c r="K62" s="218"/>
      <c r="L62" s="224">
        <f>L50-L55-L59</f>
        <v>2025479294.6899998</v>
      </c>
    </row>
    <row r="63" spans="1:12" ht="29.25" customHeight="1" thickTop="1">
      <c r="A63" s="204"/>
      <c r="B63" s="204"/>
      <c r="C63" s="204"/>
      <c r="F63" s="218"/>
      <c r="G63" s="218"/>
      <c r="H63" s="218"/>
      <c r="I63" s="218"/>
      <c r="J63" s="218"/>
      <c r="K63" s="218"/>
      <c r="L63" s="218"/>
    </row>
    <row r="64" spans="1:11" ht="29.25" customHeight="1">
      <c r="A64" s="374" t="s">
        <v>142</v>
      </c>
      <c r="B64" s="204"/>
      <c r="C64" s="204"/>
      <c r="D64" s="1"/>
      <c r="E64" s="1"/>
      <c r="F64" s="1"/>
      <c r="G64" s="1"/>
      <c r="H64" s="1"/>
      <c r="I64" s="1"/>
      <c r="J64" s="2"/>
      <c r="K64" s="2"/>
    </row>
    <row r="65" spans="1:11" ht="29.25" customHeight="1">
      <c r="A65" s="374" t="s">
        <v>141</v>
      </c>
      <c r="B65" s="204"/>
      <c r="C65" s="204"/>
      <c r="D65" s="1"/>
      <c r="E65" s="1"/>
      <c r="F65" s="1"/>
      <c r="G65" s="1"/>
      <c r="H65" s="1"/>
      <c r="I65" s="1"/>
      <c r="J65" s="2"/>
      <c r="K65" s="2"/>
    </row>
    <row r="66" spans="1:11" ht="29.25" customHeight="1">
      <c r="A66" s="374" t="s">
        <v>165</v>
      </c>
      <c r="B66" s="204"/>
      <c r="C66" s="204"/>
      <c r="D66" s="1"/>
      <c r="E66" s="1"/>
      <c r="F66" s="1"/>
      <c r="G66" s="1"/>
      <c r="H66" s="1"/>
      <c r="I66" s="1"/>
      <c r="J66" s="2"/>
      <c r="K66" s="2"/>
    </row>
    <row r="67" spans="1:11" ht="29.25" customHeight="1">
      <c r="A67" s="374" t="s">
        <v>69</v>
      </c>
      <c r="B67" s="204"/>
      <c r="C67" s="204"/>
      <c r="D67" s="1"/>
      <c r="E67" s="1"/>
      <c r="F67" s="1"/>
      <c r="G67" s="1"/>
      <c r="H67" s="1"/>
      <c r="I67" s="1"/>
      <c r="J67" s="2"/>
      <c r="K67" s="2"/>
    </row>
    <row r="68" spans="1:12" ht="29.25" customHeight="1">
      <c r="A68" s="182" t="s">
        <v>73</v>
      </c>
      <c r="B68" s="208"/>
      <c r="C68" s="208"/>
      <c r="D68" s="209"/>
      <c r="E68" s="209"/>
      <c r="F68" s="209"/>
      <c r="G68" s="209"/>
      <c r="H68" s="209"/>
      <c r="I68" s="209"/>
      <c r="J68" s="209"/>
      <c r="K68" s="209"/>
      <c r="L68" s="209"/>
    </row>
    <row r="69" spans="2:12" ht="29.25" customHeight="1">
      <c r="B69" s="208"/>
      <c r="C69" s="208"/>
      <c r="D69" s="209"/>
      <c r="E69" s="209"/>
      <c r="F69" s="209"/>
      <c r="G69" s="209"/>
      <c r="H69" s="209"/>
      <c r="I69" s="209"/>
      <c r="J69" s="209"/>
      <c r="K69" s="209"/>
      <c r="L69" s="209"/>
    </row>
    <row r="70" spans="2:12" ht="29.25" customHeight="1">
      <c r="B70" s="208"/>
      <c r="C70" s="208"/>
      <c r="D70" s="209"/>
      <c r="E70" s="209"/>
      <c r="F70" s="209"/>
      <c r="G70" s="209"/>
      <c r="H70" s="209"/>
      <c r="I70" s="209"/>
      <c r="J70" s="209"/>
      <c r="K70" s="209"/>
      <c r="L70" s="209"/>
    </row>
    <row r="71" spans="1:12" ht="29.25" customHeight="1">
      <c r="A71" s="486" t="s">
        <v>1026</v>
      </c>
      <c r="B71" s="486"/>
      <c r="C71" s="486"/>
      <c r="D71" s="487"/>
      <c r="E71" s="487"/>
      <c r="F71" s="487"/>
      <c r="G71" s="487"/>
      <c r="H71" s="487"/>
      <c r="I71" s="487"/>
      <c r="J71" s="487"/>
      <c r="K71" s="487"/>
      <c r="L71" s="487"/>
    </row>
    <row r="72" spans="1:12" ht="29.25" customHeight="1">
      <c r="A72" s="486"/>
      <c r="B72" s="486"/>
      <c r="C72" s="486"/>
      <c r="D72" s="487"/>
      <c r="E72" s="487"/>
      <c r="F72" s="487"/>
      <c r="G72" s="487"/>
      <c r="H72" s="487"/>
      <c r="I72" s="487"/>
      <c r="J72" s="487"/>
      <c r="K72" s="487"/>
      <c r="L72" s="487"/>
    </row>
    <row r="73" spans="1:12" ht="25.5" customHeight="1">
      <c r="A73" s="180" t="s">
        <v>486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</row>
    <row r="74" spans="2:12" ht="25.5" customHeight="1">
      <c r="B74" s="208"/>
      <c r="C74" s="208"/>
      <c r="D74" s="209"/>
      <c r="E74" s="209"/>
      <c r="F74" s="209"/>
      <c r="G74" s="209"/>
      <c r="H74" s="209"/>
      <c r="I74" s="209"/>
      <c r="J74" s="209"/>
      <c r="K74" s="209"/>
      <c r="L74" s="209"/>
    </row>
    <row r="75" spans="1:12" ht="25.5" customHeight="1">
      <c r="A75" s="203" t="s">
        <v>861</v>
      </c>
      <c r="B75" s="210"/>
      <c r="C75" s="210"/>
      <c r="D75" s="211"/>
      <c r="E75" s="211"/>
      <c r="F75" s="211"/>
      <c r="G75" s="211"/>
      <c r="H75" s="211"/>
      <c r="I75" s="211"/>
      <c r="J75" s="189"/>
      <c r="K75" s="189"/>
      <c r="L75" s="187"/>
    </row>
    <row r="76" spans="1:12" ht="25.5" customHeight="1">
      <c r="A76" s="203"/>
      <c r="B76" s="210"/>
      <c r="C76" s="210"/>
      <c r="D76" s="211"/>
      <c r="E76" s="211"/>
      <c r="F76" s="211"/>
      <c r="G76" s="211"/>
      <c r="H76" s="211"/>
      <c r="I76" s="211"/>
      <c r="J76" s="569"/>
      <c r="K76" s="569"/>
      <c r="L76" s="494" t="s">
        <v>243</v>
      </c>
    </row>
    <row r="77" spans="1:12" ht="25.5" customHeight="1">
      <c r="A77" s="203"/>
      <c r="B77" s="210"/>
      <c r="C77" s="210"/>
      <c r="D77" s="211"/>
      <c r="E77" s="211"/>
      <c r="F77" s="211"/>
      <c r="G77" s="211"/>
      <c r="H77" s="211"/>
      <c r="I77" s="211"/>
      <c r="J77" s="569" t="s">
        <v>601</v>
      </c>
      <c r="K77" s="569"/>
      <c r="L77" s="569"/>
    </row>
    <row r="78" spans="1:12" ht="25.5" customHeight="1">
      <c r="A78" s="210"/>
      <c r="B78" s="210"/>
      <c r="C78" s="210"/>
      <c r="D78" s="211"/>
      <c r="E78" s="211"/>
      <c r="F78" s="211"/>
      <c r="G78" s="211"/>
      <c r="H78" s="211"/>
      <c r="I78" s="211"/>
      <c r="J78" s="570" t="s">
        <v>792</v>
      </c>
      <c r="K78" s="570"/>
      <c r="L78" s="571"/>
    </row>
    <row r="79" spans="1:12" ht="25.5" customHeight="1">
      <c r="A79" s="210"/>
      <c r="B79" s="210"/>
      <c r="C79" s="210"/>
      <c r="D79" s="211"/>
      <c r="E79" s="211"/>
      <c r="F79" s="211"/>
      <c r="G79" s="211"/>
      <c r="H79" s="211"/>
      <c r="I79" s="211"/>
      <c r="J79" s="572" t="s">
        <v>103</v>
      </c>
      <c r="K79" s="572"/>
      <c r="L79" s="572" t="s">
        <v>446</v>
      </c>
    </row>
    <row r="80" spans="1:12" ht="25.5" customHeight="1">
      <c r="A80" s="210"/>
      <c r="B80" s="210"/>
      <c r="C80" s="210"/>
      <c r="D80" s="211"/>
      <c r="E80" s="211"/>
      <c r="F80" s="211"/>
      <c r="G80" s="211"/>
      <c r="H80" s="211"/>
      <c r="I80" s="211"/>
      <c r="J80" s="226"/>
      <c r="K80" s="226"/>
      <c r="L80" s="225"/>
    </row>
    <row r="81" spans="1:12" ht="25.5" customHeight="1">
      <c r="A81" s="210"/>
      <c r="B81" s="210" t="s">
        <v>765</v>
      </c>
      <c r="C81" s="210"/>
      <c r="D81" s="211"/>
      <c r="E81" s="211"/>
      <c r="F81" s="211"/>
      <c r="G81" s="211"/>
      <c r="H81" s="211"/>
      <c r="I81" s="211"/>
      <c r="J81" s="214">
        <f>F29</f>
        <v>683309567.9200001</v>
      </c>
      <c r="K81" s="76"/>
      <c r="L81" s="417">
        <f>L29</f>
        <v>657285233.79</v>
      </c>
    </row>
    <row r="82" spans="1:12" ht="25.5" customHeight="1">
      <c r="A82" s="210"/>
      <c r="B82" s="210" t="s">
        <v>766</v>
      </c>
      <c r="C82" s="210"/>
      <c r="D82" s="211"/>
      <c r="E82" s="211"/>
      <c r="F82" s="211"/>
      <c r="G82" s="211"/>
      <c r="H82" s="211"/>
      <c r="I82" s="211"/>
      <c r="J82" s="227">
        <f>L62</f>
        <v>2025479294.6899998</v>
      </c>
      <c r="K82" s="211"/>
      <c r="L82" s="227">
        <f>L61</f>
        <v>1708523016.39</v>
      </c>
    </row>
    <row r="83" spans="1:12" ht="25.5" customHeight="1" thickBot="1">
      <c r="A83" s="210"/>
      <c r="B83" s="228" t="s">
        <v>767</v>
      </c>
      <c r="C83" s="228"/>
      <c r="D83" s="229"/>
      <c r="E83" s="229"/>
      <c r="F83" s="229"/>
      <c r="G83" s="229"/>
      <c r="H83" s="229"/>
      <c r="I83" s="229"/>
      <c r="J83" s="224">
        <f>SUM(J81:J82)</f>
        <v>2708788862.6099997</v>
      </c>
      <c r="K83" s="229"/>
      <c r="L83" s="224">
        <f>SUM(L81:L82)</f>
        <v>2365808250.1800003</v>
      </c>
    </row>
    <row r="84" spans="1:12" ht="25.5" customHeight="1" thickTop="1">
      <c r="A84" s="208"/>
      <c r="B84" s="208"/>
      <c r="C84" s="208"/>
      <c r="D84" s="209"/>
      <c r="E84" s="209"/>
      <c r="F84" s="209"/>
      <c r="G84" s="209"/>
      <c r="H84" s="209"/>
      <c r="I84" s="209"/>
      <c r="J84" s="211"/>
      <c r="K84" s="209"/>
      <c r="L84" s="209"/>
    </row>
    <row r="85" spans="1:12" ht="25.5" customHeight="1">
      <c r="A85" s="208"/>
      <c r="B85" s="208"/>
      <c r="C85" s="208"/>
      <c r="D85" s="209"/>
      <c r="E85" s="209"/>
      <c r="F85" s="209"/>
      <c r="G85" s="209"/>
      <c r="H85" s="209"/>
      <c r="I85" s="209"/>
      <c r="J85" s="211"/>
      <c r="K85" s="209"/>
      <c r="L85" s="209"/>
    </row>
    <row r="86" spans="1:12" ht="25.5" customHeight="1">
      <c r="A86" s="375" t="s">
        <v>107</v>
      </c>
      <c r="B86" s="177"/>
      <c r="C86" s="177"/>
      <c r="D86" s="185"/>
      <c r="E86" s="185"/>
      <c r="F86" s="177"/>
      <c r="G86" s="177"/>
      <c r="H86" s="177"/>
      <c r="I86" s="177"/>
      <c r="J86" s="177"/>
      <c r="K86" s="177"/>
      <c r="L86" s="177"/>
    </row>
    <row r="87" spans="1:12" ht="25.5" customHeight="1">
      <c r="A87" s="375" t="s">
        <v>815</v>
      </c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</row>
    <row r="88" spans="1:12" ht="25.5" customHeight="1">
      <c r="A88" s="375"/>
      <c r="B88" s="177"/>
      <c r="C88" s="177"/>
      <c r="D88" s="177"/>
      <c r="E88" s="177"/>
      <c r="F88" s="177"/>
      <c r="G88" s="177"/>
      <c r="H88" s="177"/>
      <c r="I88" s="177"/>
      <c r="J88" s="591"/>
      <c r="K88" s="591"/>
      <c r="L88" s="494" t="s">
        <v>243</v>
      </c>
    </row>
    <row r="89" spans="1:12" s="230" customFormat="1" ht="31.5" customHeight="1">
      <c r="A89" s="177"/>
      <c r="B89" s="177"/>
      <c r="C89" s="177"/>
      <c r="D89" s="177"/>
      <c r="E89" s="177"/>
      <c r="F89" s="636"/>
      <c r="G89" s="636"/>
      <c r="H89" s="636"/>
      <c r="I89" s="637" t="s">
        <v>1033</v>
      </c>
      <c r="J89" s="638"/>
      <c r="K89" s="639"/>
      <c r="L89" s="638"/>
    </row>
    <row r="90" spans="1:12" ht="25.5" customHeight="1">
      <c r="A90" s="177"/>
      <c r="B90" s="177"/>
      <c r="C90" s="177"/>
      <c r="D90" s="177"/>
      <c r="E90" s="177"/>
      <c r="F90" s="640"/>
      <c r="G90" s="641" t="s">
        <v>769</v>
      </c>
      <c r="H90" s="640"/>
      <c r="I90" s="586"/>
      <c r="J90" s="642"/>
      <c r="K90" s="643" t="s">
        <v>108</v>
      </c>
      <c r="L90" s="642"/>
    </row>
    <row r="91" spans="1:12" ht="25.5" customHeight="1">
      <c r="A91" s="185"/>
      <c r="B91" s="185"/>
      <c r="C91" s="185"/>
      <c r="D91" s="177"/>
      <c r="E91" s="177"/>
      <c r="F91" s="645" t="s">
        <v>103</v>
      </c>
      <c r="G91" s="645"/>
      <c r="H91" s="645" t="s">
        <v>109</v>
      </c>
      <c r="I91" s="586"/>
      <c r="J91" s="645" t="s">
        <v>103</v>
      </c>
      <c r="K91" s="645"/>
      <c r="L91" s="645" t="s">
        <v>109</v>
      </c>
    </row>
    <row r="92" spans="1:12" ht="25.5" customHeight="1">
      <c r="A92" s="177" t="s">
        <v>754</v>
      </c>
      <c r="B92" s="177"/>
      <c r="C92" s="177"/>
      <c r="D92" s="177"/>
      <c r="E92" s="177"/>
      <c r="F92" s="415"/>
      <c r="G92" s="415"/>
      <c r="H92" s="415"/>
      <c r="J92" s="415"/>
      <c r="K92" s="415"/>
      <c r="L92" s="415"/>
    </row>
    <row r="93" spans="1:12" ht="25.5" customHeight="1">
      <c r="A93" s="177" t="s">
        <v>755</v>
      </c>
      <c r="B93" s="185"/>
      <c r="C93" s="185"/>
      <c r="D93" s="177"/>
      <c r="E93" s="177"/>
      <c r="F93" s="416">
        <v>43335759.54</v>
      </c>
      <c r="G93" s="416"/>
      <c r="H93" s="416">
        <v>42879065.1</v>
      </c>
      <c r="J93" s="416">
        <v>126318887.72</v>
      </c>
      <c r="K93" s="416"/>
      <c r="L93" s="416">
        <v>129571303.45</v>
      </c>
    </row>
    <row r="94" spans="1:12" ht="25.5" customHeight="1">
      <c r="A94" s="177" t="s">
        <v>693</v>
      </c>
      <c r="B94" s="185"/>
      <c r="C94" s="185"/>
      <c r="D94" s="177"/>
      <c r="E94" s="177"/>
      <c r="F94" s="707">
        <v>33265188.29</v>
      </c>
      <c r="G94" s="418"/>
      <c r="H94" s="416">
        <v>33942845.24</v>
      </c>
      <c r="J94" s="707">
        <v>98180970.52</v>
      </c>
      <c r="K94" s="418"/>
      <c r="L94" s="416">
        <v>107047051.07</v>
      </c>
    </row>
    <row r="95" spans="1:12" ht="25.5" customHeight="1" thickBot="1">
      <c r="A95" s="177" t="s">
        <v>756</v>
      </c>
      <c r="B95" s="177"/>
      <c r="C95" s="177"/>
      <c r="D95" s="177"/>
      <c r="E95" s="177"/>
      <c r="F95" s="626">
        <f>SUM(F93:F94)</f>
        <v>76600947.83</v>
      </c>
      <c r="G95" s="418"/>
      <c r="H95" s="626">
        <f>SUM(H93:H94)</f>
        <v>76821910.34</v>
      </c>
      <c r="J95" s="626">
        <f>SUM(J93:J94)</f>
        <v>224499858.24</v>
      </c>
      <c r="K95" s="418"/>
      <c r="L95" s="626">
        <f>SUM(L93:L94)</f>
        <v>236618354.51999998</v>
      </c>
    </row>
    <row r="96" spans="1:12" ht="25.5" customHeight="1" thickTop="1">
      <c r="A96" s="177" t="s">
        <v>698</v>
      </c>
      <c r="B96" s="177"/>
      <c r="C96" s="177"/>
      <c r="D96" s="177"/>
      <c r="E96" s="177"/>
      <c r="F96" s="415"/>
      <c r="G96" s="418"/>
      <c r="H96" s="415"/>
      <c r="J96" s="627"/>
      <c r="K96" s="418"/>
      <c r="L96" s="627"/>
    </row>
    <row r="97" spans="1:12" ht="25.5" customHeight="1">
      <c r="A97" s="177" t="s">
        <v>699</v>
      </c>
      <c r="B97" s="177"/>
      <c r="C97" s="177"/>
      <c r="D97" s="177"/>
      <c r="E97" s="177"/>
      <c r="F97" s="415"/>
      <c r="G97" s="415"/>
      <c r="H97" s="415"/>
      <c r="J97" s="415"/>
      <c r="K97" s="415"/>
      <c r="L97" s="415"/>
    </row>
    <row r="98" spans="1:12" ht="25.5" customHeight="1">
      <c r="A98" s="177" t="s">
        <v>759</v>
      </c>
      <c r="B98" s="185"/>
      <c r="C98" s="185"/>
      <c r="D98" s="177"/>
      <c r="E98" s="177"/>
      <c r="F98" s="416">
        <v>23056521.29</v>
      </c>
      <c r="G98" s="417"/>
      <c r="H98" s="451">
        <v>21546343.3</v>
      </c>
      <c r="J98" s="416">
        <v>64969882.160000004</v>
      </c>
      <c r="K98" s="417"/>
      <c r="L98" s="417">
        <v>64382069.33</v>
      </c>
    </row>
    <row r="99" spans="1:12" ht="25.5" customHeight="1">
      <c r="A99" s="177" t="s">
        <v>758</v>
      </c>
      <c r="B99" s="185"/>
      <c r="C99" s="185"/>
      <c r="D99" s="177"/>
      <c r="E99" s="177"/>
      <c r="F99" s="707">
        <v>12879983.96</v>
      </c>
      <c r="G99" s="418"/>
      <c r="H99" s="417">
        <v>11723125.55</v>
      </c>
      <c r="J99" s="707">
        <v>36123800.89</v>
      </c>
      <c r="K99" s="418"/>
      <c r="L99" s="417">
        <v>34331338.53</v>
      </c>
    </row>
    <row r="100" spans="1:12" ht="25.5" customHeight="1" thickBot="1">
      <c r="A100" s="177" t="s">
        <v>757</v>
      </c>
      <c r="B100" s="177"/>
      <c r="C100" s="177"/>
      <c r="D100" s="184"/>
      <c r="E100" s="184"/>
      <c r="F100" s="626">
        <f>SUM(F98:F99)</f>
        <v>35936505.25</v>
      </c>
      <c r="G100" s="418"/>
      <c r="H100" s="626">
        <f>SUM(H98:H99)</f>
        <v>33269468.85</v>
      </c>
      <c r="J100" s="626">
        <f>SUM(J98:J99)</f>
        <v>101093683.05000001</v>
      </c>
      <c r="K100" s="418"/>
      <c r="L100" s="626">
        <f>SUM(L98:L99)</f>
        <v>98713407.86</v>
      </c>
    </row>
    <row r="101" spans="1:12" ht="25.5" customHeight="1" thickTop="1">
      <c r="A101" s="177"/>
      <c r="B101" s="177"/>
      <c r="C101" s="177"/>
      <c r="D101" s="184"/>
      <c r="E101" s="184"/>
      <c r="F101" s="177"/>
      <c r="G101" s="177"/>
      <c r="H101" s="177"/>
      <c r="I101" s="218"/>
      <c r="J101" s="231"/>
      <c r="K101" s="218"/>
      <c r="L101" s="231"/>
    </row>
    <row r="102" spans="2:12" s="177" customFormat="1" ht="25.5" customHeight="1">
      <c r="B102" s="199"/>
      <c r="C102" s="199"/>
      <c r="D102" s="185"/>
      <c r="E102" s="200"/>
      <c r="F102" s="199"/>
      <c r="G102" s="199"/>
      <c r="H102" s="201"/>
      <c r="I102" s="201"/>
      <c r="J102" s="202"/>
      <c r="K102" s="202"/>
      <c r="L102" s="199"/>
    </row>
    <row r="103" spans="2:12" s="177" customFormat="1" ht="25.5" customHeight="1">
      <c r="B103" s="199"/>
      <c r="C103" s="199"/>
      <c r="D103" s="185"/>
      <c r="E103" s="200"/>
      <c r="F103" s="199"/>
      <c r="G103" s="199"/>
      <c r="H103" s="201"/>
      <c r="I103" s="201"/>
      <c r="J103" s="202"/>
      <c r="K103" s="202"/>
      <c r="L103" s="199"/>
    </row>
    <row r="104" spans="2:12" s="177" customFormat="1" ht="25.5" customHeight="1">
      <c r="B104" s="199"/>
      <c r="C104" s="199"/>
      <c r="D104" s="185"/>
      <c r="E104" s="200"/>
      <c r="F104" s="199"/>
      <c r="G104" s="199"/>
      <c r="H104" s="201"/>
      <c r="I104" s="201"/>
      <c r="J104" s="202"/>
      <c r="K104" s="202"/>
      <c r="L104" s="199"/>
    </row>
    <row r="105" spans="2:12" s="177" customFormat="1" ht="25.5" customHeight="1">
      <c r="B105" s="199"/>
      <c r="C105" s="199"/>
      <c r="D105" s="185"/>
      <c r="E105" s="200"/>
      <c r="F105" s="199"/>
      <c r="G105" s="199"/>
      <c r="H105" s="201"/>
      <c r="I105" s="201"/>
      <c r="J105" s="202"/>
      <c r="K105" s="202"/>
      <c r="L105" s="199"/>
    </row>
    <row r="106" spans="2:12" s="177" customFormat="1" ht="25.5" customHeight="1">
      <c r="B106" s="199"/>
      <c r="C106" s="199"/>
      <c r="D106" s="185"/>
      <c r="E106" s="200"/>
      <c r="F106" s="199"/>
      <c r="G106" s="199"/>
      <c r="H106" s="186"/>
      <c r="I106" s="186"/>
      <c r="J106" s="202"/>
      <c r="K106" s="202"/>
      <c r="L106" s="199"/>
    </row>
    <row r="107" spans="1:12" ht="29.25" customHeight="1">
      <c r="A107" s="486" t="s">
        <v>1026</v>
      </c>
      <c r="B107" s="486"/>
      <c r="C107" s="486"/>
      <c r="D107" s="487"/>
      <c r="E107" s="487"/>
      <c r="F107" s="487"/>
      <c r="G107" s="487"/>
      <c r="H107" s="487"/>
      <c r="I107" s="487"/>
      <c r="J107" s="487"/>
      <c r="K107" s="487"/>
      <c r="L107" s="487"/>
    </row>
    <row r="108" spans="1:12" ht="29.25" customHeight="1">
      <c r="A108" s="486"/>
      <c r="B108" s="486"/>
      <c r="C108" s="486"/>
      <c r="D108" s="487"/>
      <c r="E108" s="487"/>
      <c r="F108" s="487"/>
      <c r="G108" s="487"/>
      <c r="H108" s="487"/>
      <c r="I108" s="487"/>
      <c r="J108" s="487"/>
      <c r="K108" s="487"/>
      <c r="L108" s="487"/>
    </row>
  </sheetData>
  <sheetProtection/>
  <printOptions/>
  <pageMargins left="0.5905511811023623" right="0.2755905511811024" top="0.4724409448818898" bottom="0" header="0.1968503937007874" footer="0"/>
  <pageSetup horizontalDpi="600" verticalDpi="600" orientation="portrait" paperSize="9" scale="78" r:id="rId1"/>
  <rowBreaks count="2" manualBreakCount="2">
    <brk id="36" max="255" man="1"/>
    <brk id="7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SheetLayoutView="80" workbookViewId="0" topLeftCell="A1">
      <selection activeCell="G7" sqref="G7"/>
    </sheetView>
  </sheetViews>
  <sheetFormatPr defaultColWidth="9.140625" defaultRowHeight="24.75" customHeight="1"/>
  <cols>
    <col min="1" max="1" width="21.7109375" style="442" customWidth="1"/>
    <col min="2" max="2" width="16.8515625" style="442" customWidth="1"/>
    <col min="3" max="4" width="17.00390625" style="442" customWidth="1"/>
    <col min="5" max="5" width="17.8515625" style="442" customWidth="1"/>
    <col min="6" max="6" width="18.421875" style="442" customWidth="1"/>
    <col min="7" max="7" width="18.28125" style="442" customWidth="1"/>
    <col min="8" max="8" width="18.421875" style="442" customWidth="1"/>
    <col min="9" max="9" width="18.57421875" style="442" customWidth="1"/>
    <col min="10" max="16384" width="9.140625" style="442" customWidth="1"/>
  </cols>
  <sheetData>
    <row r="1" spans="1:9" s="178" customFormat="1" ht="24" customHeight="1">
      <c r="A1" s="425" t="s">
        <v>1016</v>
      </c>
      <c r="B1" s="425"/>
      <c r="C1" s="425"/>
      <c r="D1" s="425"/>
      <c r="E1" s="425"/>
      <c r="F1" s="425"/>
      <c r="G1" s="425"/>
      <c r="H1" s="425"/>
      <c r="I1" s="425"/>
    </row>
    <row r="2" ht="21"/>
    <row r="3" spans="1:9" ht="24" customHeight="1">
      <c r="A3" s="547" t="s">
        <v>865</v>
      </c>
      <c r="B3" s="397"/>
      <c r="C3" s="398"/>
      <c r="D3" s="398"/>
      <c r="E3" s="397"/>
      <c r="F3" s="397"/>
      <c r="G3" s="399"/>
      <c r="H3" s="397"/>
      <c r="I3" s="397"/>
    </row>
    <row r="4" spans="1:9" ht="24" customHeight="1">
      <c r="A4" s="374" t="s">
        <v>110</v>
      </c>
      <c r="B4" s="397"/>
      <c r="C4" s="397"/>
      <c r="D4" s="397"/>
      <c r="E4" s="397"/>
      <c r="F4" s="397"/>
      <c r="G4" s="397"/>
      <c r="H4" s="397"/>
      <c r="I4" s="397"/>
    </row>
    <row r="5" spans="1:9" ht="24" customHeight="1">
      <c r="A5" s="397"/>
      <c r="B5" s="397"/>
      <c r="C5" s="674"/>
      <c r="D5" s="674"/>
      <c r="E5" s="674"/>
      <c r="F5" s="674"/>
      <c r="G5" s="674"/>
      <c r="H5" s="674"/>
      <c r="I5" s="675" t="s">
        <v>243</v>
      </c>
    </row>
    <row r="6" spans="1:9" ht="24" customHeight="1">
      <c r="A6" s="400"/>
      <c r="B6" s="400"/>
      <c r="C6" s="676" t="s">
        <v>270</v>
      </c>
      <c r="D6" s="676" t="s">
        <v>677</v>
      </c>
      <c r="E6" s="676" t="s">
        <v>273</v>
      </c>
      <c r="F6" s="676" t="s">
        <v>266</v>
      </c>
      <c r="G6" s="676" t="s">
        <v>274</v>
      </c>
      <c r="H6" s="676" t="s">
        <v>275</v>
      </c>
      <c r="I6" s="676" t="s">
        <v>241</v>
      </c>
    </row>
    <row r="7" spans="1:9" ht="24" customHeight="1">
      <c r="A7" s="400"/>
      <c r="B7" s="400"/>
      <c r="C7" s="677"/>
      <c r="D7" s="677"/>
      <c r="E7" s="677"/>
      <c r="F7" s="677"/>
      <c r="G7" s="677" t="s">
        <v>276</v>
      </c>
      <c r="H7" s="677" t="s">
        <v>277</v>
      </c>
      <c r="I7" s="677"/>
    </row>
    <row r="8" spans="1:9" ht="24" customHeight="1">
      <c r="A8" s="397" t="s">
        <v>278</v>
      </c>
      <c r="B8" s="397"/>
      <c r="C8" s="401"/>
      <c r="D8" s="401"/>
      <c r="E8" s="401"/>
      <c r="F8" s="401"/>
      <c r="G8" s="401"/>
      <c r="H8" s="401"/>
      <c r="I8" s="397"/>
    </row>
    <row r="9" spans="1:9" s="178" customFormat="1" ht="24" customHeight="1">
      <c r="A9" s="373" t="s">
        <v>449</v>
      </c>
      <c r="B9" s="373"/>
      <c r="C9" s="658">
        <v>223025343.78000003</v>
      </c>
      <c r="D9" s="658">
        <v>1480082594.19</v>
      </c>
      <c r="E9" s="658">
        <v>202866440.02</v>
      </c>
      <c r="F9" s="658">
        <v>108208455.04</v>
      </c>
      <c r="G9" s="658">
        <v>578678121.5999999</v>
      </c>
      <c r="H9" s="658">
        <v>25137196.46</v>
      </c>
      <c r="I9" s="658">
        <f>SUM(C9:H9)</f>
        <v>2617998151.09</v>
      </c>
    </row>
    <row r="10" spans="1:9" ht="24" customHeight="1">
      <c r="A10" s="397" t="s">
        <v>279</v>
      </c>
      <c r="B10" s="397"/>
      <c r="C10" s="403">
        <v>173240.78</v>
      </c>
      <c r="D10" s="403">
        <v>11796536.19</v>
      </c>
      <c r="E10" s="403">
        <v>4584331</v>
      </c>
      <c r="F10" s="403">
        <v>8908822.1</v>
      </c>
      <c r="G10" s="403">
        <v>12025346.25</v>
      </c>
      <c r="H10" s="403">
        <v>41702166.73</v>
      </c>
      <c r="I10" s="403">
        <f>SUM(C10:H10)</f>
        <v>79190443.05</v>
      </c>
    </row>
    <row r="11" spans="1:9" s="443" customFormat="1" ht="24" customHeight="1">
      <c r="A11" s="404" t="s">
        <v>605</v>
      </c>
      <c r="B11" s="404"/>
      <c r="C11" s="403">
        <v>73126616.66</v>
      </c>
      <c r="D11" s="403">
        <v>53589794.66</v>
      </c>
      <c r="E11" s="403">
        <v>0</v>
      </c>
      <c r="F11" s="403">
        <v>900000</v>
      </c>
      <c r="G11" s="403">
        <v>1772401.5</v>
      </c>
      <c r="H11" s="403">
        <v>-56262196.16</v>
      </c>
      <c r="I11" s="403">
        <f>SUM(C11:H11)</f>
        <v>73126616.66</v>
      </c>
    </row>
    <row r="12" spans="1:9" s="444" customFormat="1" ht="24" customHeight="1">
      <c r="A12" s="405" t="s">
        <v>280</v>
      </c>
      <c r="B12" s="405"/>
      <c r="C12" s="708">
        <v>0</v>
      </c>
      <c r="D12" s="708">
        <v>0</v>
      </c>
      <c r="E12" s="708">
        <v>-11601500</v>
      </c>
      <c r="F12" s="708">
        <v>0</v>
      </c>
      <c r="G12" s="708">
        <v>-1925343.45</v>
      </c>
      <c r="H12" s="708">
        <v>0</v>
      </c>
      <c r="I12" s="402">
        <f>SUM(C12:H12)</f>
        <v>-13526843.45</v>
      </c>
    </row>
    <row r="13" spans="1:9" ht="24" customHeight="1">
      <c r="A13" s="373" t="s">
        <v>111</v>
      </c>
      <c r="B13" s="397"/>
      <c r="C13" s="406">
        <f aca="true" t="shared" si="0" ref="C13:I13">SUM(C9:C12)</f>
        <v>296325201.22</v>
      </c>
      <c r="D13" s="406">
        <f t="shared" si="0"/>
        <v>1545468925.0400002</v>
      </c>
      <c r="E13" s="406">
        <f t="shared" si="0"/>
        <v>195849271.02</v>
      </c>
      <c r="F13" s="406">
        <f t="shared" si="0"/>
        <v>118017277.14</v>
      </c>
      <c r="G13" s="406">
        <f t="shared" si="0"/>
        <v>590550525.8999999</v>
      </c>
      <c r="H13" s="406">
        <f t="shared" si="0"/>
        <v>10577167.030000001</v>
      </c>
      <c r="I13" s="406">
        <f t="shared" si="0"/>
        <v>2756788367.3500004</v>
      </c>
    </row>
    <row r="14" spans="1:9" ht="24" customHeight="1">
      <c r="A14" s="397" t="s">
        <v>281</v>
      </c>
      <c r="B14" s="397"/>
      <c r="C14" s="407"/>
      <c r="D14" s="407"/>
      <c r="E14" s="407"/>
      <c r="F14" s="407"/>
      <c r="G14" s="407"/>
      <c r="H14" s="407"/>
      <c r="I14" s="408"/>
    </row>
    <row r="15" spans="1:9" ht="24" customHeight="1">
      <c r="A15" s="373" t="s">
        <v>449</v>
      </c>
      <c r="B15" s="397"/>
      <c r="C15" s="445">
        <v>0</v>
      </c>
      <c r="D15" s="445">
        <v>729286053.87</v>
      </c>
      <c r="E15" s="445">
        <v>143964525.57999998</v>
      </c>
      <c r="F15" s="445">
        <v>88311227.08999999</v>
      </c>
      <c r="G15" s="445">
        <v>477829126.68000007</v>
      </c>
      <c r="H15" s="445">
        <v>0</v>
      </c>
      <c r="I15" s="403">
        <f>SUM(C15:H15)</f>
        <v>1439390933.2200003</v>
      </c>
    </row>
    <row r="16" spans="1:9" ht="24" customHeight="1">
      <c r="A16" s="397" t="s">
        <v>282</v>
      </c>
      <c r="B16" s="397"/>
      <c r="C16" s="403">
        <v>0</v>
      </c>
      <c r="D16" s="403">
        <v>45817645.71</v>
      </c>
      <c r="E16" s="403">
        <v>16165510.19</v>
      </c>
      <c r="F16" s="403">
        <v>6746924.520000001</v>
      </c>
      <c r="G16" s="403">
        <v>26096463.009999998</v>
      </c>
      <c r="H16" s="403">
        <v>0</v>
      </c>
      <c r="I16" s="403">
        <f>SUM(C16:H16)</f>
        <v>94826543.43</v>
      </c>
    </row>
    <row r="17" spans="1:9" ht="24" customHeight="1">
      <c r="A17" s="397" t="s">
        <v>283</v>
      </c>
      <c r="B17" s="397"/>
      <c r="C17" s="708">
        <v>0</v>
      </c>
      <c r="D17" s="708">
        <v>0</v>
      </c>
      <c r="E17" s="708">
        <v>-11568181.43</v>
      </c>
      <c r="F17" s="708">
        <v>0</v>
      </c>
      <c r="G17" s="708">
        <v>-1925169.46</v>
      </c>
      <c r="H17" s="709">
        <v>0</v>
      </c>
      <c r="I17" s="402">
        <f>SUM(C17:H17)</f>
        <v>-13493350.89</v>
      </c>
    </row>
    <row r="18" spans="1:9" ht="24" customHeight="1">
      <c r="A18" s="373" t="s">
        <v>111</v>
      </c>
      <c r="B18" s="397"/>
      <c r="C18" s="506">
        <f>SUM(C15:C17)</f>
        <v>0</v>
      </c>
      <c r="D18" s="506">
        <f aca="true" t="shared" si="1" ref="D18:I18">SUM(D15:D17)</f>
        <v>775103699.58</v>
      </c>
      <c r="E18" s="506">
        <f t="shared" si="1"/>
        <v>148561854.33999997</v>
      </c>
      <c r="F18" s="506">
        <f t="shared" si="1"/>
        <v>95058151.60999998</v>
      </c>
      <c r="G18" s="506">
        <f t="shared" si="1"/>
        <v>502000420.2300001</v>
      </c>
      <c r="H18" s="506">
        <f t="shared" si="1"/>
        <v>0</v>
      </c>
      <c r="I18" s="506">
        <f t="shared" si="1"/>
        <v>1520724125.7600002</v>
      </c>
    </row>
    <row r="19" spans="1:9" ht="24" customHeight="1">
      <c r="A19" s="397" t="s">
        <v>286</v>
      </c>
      <c r="B19" s="397"/>
      <c r="C19" s="407"/>
      <c r="D19" s="407"/>
      <c r="E19" s="407"/>
      <c r="F19" s="407"/>
      <c r="G19" s="407"/>
      <c r="H19" s="407"/>
      <c r="I19" s="408"/>
    </row>
    <row r="20" spans="1:9" ht="24" customHeight="1" thickBot="1">
      <c r="A20" s="373" t="s">
        <v>449</v>
      </c>
      <c r="B20" s="397"/>
      <c r="C20" s="409">
        <f>C9-C15</f>
        <v>223025343.78000003</v>
      </c>
      <c r="D20" s="409">
        <f aca="true" t="shared" si="2" ref="D20:I20">D9-D15</f>
        <v>750796540.32</v>
      </c>
      <c r="E20" s="409">
        <f t="shared" si="2"/>
        <v>58901914.44000003</v>
      </c>
      <c r="F20" s="409">
        <f t="shared" si="2"/>
        <v>19897227.950000018</v>
      </c>
      <c r="G20" s="409">
        <f t="shared" si="2"/>
        <v>100848994.91999984</v>
      </c>
      <c r="H20" s="409">
        <f t="shared" si="2"/>
        <v>25137196.46</v>
      </c>
      <c r="I20" s="409">
        <f t="shared" si="2"/>
        <v>1178607217.87</v>
      </c>
    </row>
    <row r="21" spans="1:9" ht="24" customHeight="1" thickBot="1" thickTop="1">
      <c r="A21" s="373" t="s">
        <v>111</v>
      </c>
      <c r="B21" s="397"/>
      <c r="C21" s="409">
        <f>C13-C18</f>
        <v>296325201.22</v>
      </c>
      <c r="D21" s="409">
        <f aca="true" t="shared" si="3" ref="D21:I21">D13-D18</f>
        <v>770365225.4600002</v>
      </c>
      <c r="E21" s="409">
        <f t="shared" si="3"/>
        <v>47287416.68000004</v>
      </c>
      <c r="F21" s="409">
        <f t="shared" si="3"/>
        <v>22959125.530000016</v>
      </c>
      <c r="G21" s="409">
        <f t="shared" si="3"/>
        <v>88550105.66999978</v>
      </c>
      <c r="H21" s="409">
        <f t="shared" si="3"/>
        <v>10577167.030000001</v>
      </c>
      <c r="I21" s="409">
        <f t="shared" si="3"/>
        <v>1236064241.5900002</v>
      </c>
    </row>
    <row r="22" spans="1:9" ht="24" customHeight="1" thickTop="1">
      <c r="A22" s="397"/>
      <c r="B22" s="397"/>
      <c r="C22" s="410"/>
      <c r="D22" s="410"/>
      <c r="E22" s="410"/>
      <c r="F22" s="410"/>
      <c r="G22" s="410"/>
      <c r="H22" s="410"/>
      <c r="I22" s="411"/>
    </row>
    <row r="23" spans="1:9" ht="24" customHeight="1">
      <c r="A23" s="374" t="s">
        <v>166</v>
      </c>
      <c r="B23" s="397"/>
      <c r="C23" s="410"/>
      <c r="D23" s="410"/>
      <c r="E23" s="410"/>
      <c r="F23" s="410"/>
      <c r="G23" s="410"/>
      <c r="H23" s="410"/>
      <c r="I23" s="408"/>
    </row>
    <row r="24" spans="1:9" ht="24" customHeight="1">
      <c r="A24" s="744" t="s">
        <v>72</v>
      </c>
      <c r="B24" s="397"/>
      <c r="C24" s="410"/>
      <c r="D24" s="410"/>
      <c r="E24" s="410"/>
      <c r="F24" s="410"/>
      <c r="G24" s="410"/>
      <c r="H24" s="410"/>
      <c r="I24" s="410"/>
    </row>
    <row r="25" spans="1:9" ht="24" customHeight="1">
      <c r="A25" s="374" t="s">
        <v>74</v>
      </c>
      <c r="B25" s="397"/>
      <c r="C25" s="410"/>
      <c r="D25" s="410"/>
      <c r="E25" s="410"/>
      <c r="F25" s="410"/>
      <c r="G25" s="410"/>
      <c r="H25" s="410"/>
      <c r="I25" s="410"/>
    </row>
    <row r="26" spans="1:10" s="178" customFormat="1" ht="24" customHeight="1">
      <c r="A26" s="425"/>
      <c r="B26" s="425"/>
      <c r="C26" s="488"/>
      <c r="D26" s="488"/>
      <c r="E26" s="488"/>
      <c r="F26" s="488"/>
      <c r="G26" s="488"/>
      <c r="H26" s="488"/>
      <c r="I26" s="488"/>
      <c r="J26" s="489"/>
    </row>
    <row r="27" spans="1:10" s="178" customFormat="1" ht="24" customHeight="1">
      <c r="A27" s="425" t="s">
        <v>1027</v>
      </c>
      <c r="B27" s="425"/>
      <c r="C27" s="488"/>
      <c r="D27" s="488"/>
      <c r="E27" s="488"/>
      <c r="F27" s="488"/>
      <c r="G27" s="488"/>
      <c r="H27" s="488"/>
      <c r="I27" s="488"/>
      <c r="J27" s="489"/>
    </row>
    <row r="28" spans="1:9" s="178" customFormat="1" ht="24" customHeight="1">
      <c r="A28" s="425"/>
      <c r="B28" s="425"/>
      <c r="C28" s="488"/>
      <c r="D28" s="488"/>
      <c r="E28" s="488"/>
      <c r="F28" s="488"/>
      <c r="G28" s="488"/>
      <c r="H28" s="488"/>
      <c r="I28" s="488"/>
    </row>
    <row r="35" ht="9" customHeight="1"/>
  </sheetData>
  <sheetProtection/>
  <printOptions/>
  <pageMargins left="0.9448818897637796" right="0" top="0.4724409448818898" bottom="0" header="0.11811023622047245" footer="0.11811023622047245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6"/>
  <sheetViews>
    <sheetView zoomScaleSheetLayoutView="100" workbookViewId="0" topLeftCell="A199">
      <selection activeCell="G7" sqref="G7"/>
    </sheetView>
  </sheetViews>
  <sheetFormatPr defaultColWidth="9.140625" defaultRowHeight="24" customHeight="1"/>
  <cols>
    <col min="1" max="1" width="6.00390625" style="5" customWidth="1"/>
    <col min="2" max="2" width="11.57421875" style="5" customWidth="1"/>
    <col min="3" max="3" width="12.140625" style="5" customWidth="1"/>
    <col min="4" max="4" width="19.140625" style="5" customWidth="1"/>
    <col min="5" max="5" width="1.421875" style="5" customWidth="1"/>
    <col min="6" max="6" width="19.140625" style="86" customWidth="1"/>
    <col min="7" max="7" width="1.7109375" style="5" customWidth="1"/>
    <col min="8" max="8" width="19.140625" style="5" customWidth="1"/>
    <col min="9" max="9" width="1.421875" style="5" customWidth="1"/>
    <col min="10" max="10" width="19.140625" style="5" customWidth="1"/>
    <col min="11" max="11" width="10.00390625" style="5" customWidth="1"/>
    <col min="12" max="12" width="2.8515625" style="5" customWidth="1"/>
    <col min="13" max="13" width="10.7109375" style="5" bestFit="1" customWidth="1"/>
    <col min="14" max="16384" width="9.140625" style="5" customWidth="1"/>
  </cols>
  <sheetData>
    <row r="1" spans="1:10" ht="24.75" customHeight="1">
      <c r="A1" s="426" t="s">
        <v>866</v>
      </c>
      <c r="B1" s="4"/>
      <c r="C1" s="4"/>
      <c r="D1" s="4"/>
      <c r="E1" s="4"/>
      <c r="F1" s="4"/>
      <c r="G1" s="4"/>
      <c r="H1" s="4"/>
      <c r="I1" s="4"/>
      <c r="J1" s="4"/>
    </row>
    <row r="2" spans="1:10" ht="24.75" customHeight="1">
      <c r="A2" s="6"/>
      <c r="B2" s="4"/>
      <c r="C2" s="4"/>
      <c r="D2" s="4"/>
      <c r="E2" s="4"/>
      <c r="F2" s="7"/>
      <c r="G2" s="4"/>
      <c r="H2" s="4"/>
      <c r="I2" s="4"/>
      <c r="J2" s="8"/>
    </row>
    <row r="3" spans="1:10" ht="25.5" customHeight="1">
      <c r="A3" s="9" t="s">
        <v>867</v>
      </c>
      <c r="B3" s="4"/>
      <c r="C3" s="4"/>
      <c r="D3" s="4"/>
      <c r="E3" s="4"/>
      <c r="F3" s="7"/>
      <c r="G3" s="4"/>
      <c r="H3" s="4"/>
      <c r="I3" s="4"/>
      <c r="J3" s="8"/>
    </row>
    <row r="4" spans="1:10" ht="25.5" customHeight="1">
      <c r="A4" s="9"/>
      <c r="B4" s="4"/>
      <c r="C4" s="4"/>
      <c r="D4" s="4"/>
      <c r="E4" s="4"/>
      <c r="F4" s="7"/>
      <c r="G4" s="4"/>
      <c r="H4" s="4"/>
      <c r="I4" s="4"/>
      <c r="J4" s="10" t="s">
        <v>243</v>
      </c>
    </row>
    <row r="5" spans="1:10" ht="25.5" customHeight="1">
      <c r="A5" s="6"/>
      <c r="B5" s="4"/>
      <c r="C5" s="4"/>
      <c r="D5" s="4"/>
      <c r="E5" s="4"/>
      <c r="F5" s="11"/>
      <c r="G5" s="12"/>
      <c r="H5" s="11"/>
      <c r="I5" s="12"/>
      <c r="J5" s="13" t="s">
        <v>784</v>
      </c>
    </row>
    <row r="6" spans="1:10" ht="25.5" customHeight="1">
      <c r="A6" s="6"/>
      <c r="B6" s="6" t="s">
        <v>785</v>
      </c>
      <c r="C6" s="4"/>
      <c r="D6" s="4"/>
      <c r="E6" s="4"/>
      <c r="F6" s="11"/>
      <c r="G6" s="12"/>
      <c r="H6" s="11"/>
      <c r="I6" s="12"/>
      <c r="J6" s="11"/>
    </row>
    <row r="7" spans="1:10" ht="25.5" customHeight="1">
      <c r="A7" s="14"/>
      <c r="B7" s="376" t="s">
        <v>450</v>
      </c>
      <c r="C7" s="15"/>
      <c r="D7" s="15"/>
      <c r="E7" s="15"/>
      <c r="F7" s="16"/>
      <c r="G7" s="17"/>
      <c r="H7" s="16"/>
      <c r="I7" s="18"/>
      <c r="J7" s="16">
        <v>30948285.61</v>
      </c>
    </row>
    <row r="8" spans="1:10" ht="25.5" customHeight="1">
      <c r="A8" s="14"/>
      <c r="B8" s="14" t="s">
        <v>786</v>
      </c>
      <c r="C8" s="15"/>
      <c r="D8" s="15"/>
      <c r="E8" s="15"/>
      <c r="F8" s="16"/>
      <c r="G8" s="17"/>
      <c r="H8" s="16"/>
      <c r="I8" s="18"/>
      <c r="J8" s="16">
        <v>138945.67</v>
      </c>
    </row>
    <row r="9" spans="1:10" ht="25.5" customHeight="1">
      <c r="A9" s="14"/>
      <c r="B9" s="376" t="s">
        <v>112</v>
      </c>
      <c r="C9" s="15"/>
      <c r="D9" s="15"/>
      <c r="E9" s="15"/>
      <c r="F9" s="18"/>
      <c r="G9" s="18"/>
      <c r="H9" s="18"/>
      <c r="I9" s="18"/>
      <c r="J9" s="456">
        <f>SUM(J7:J8)</f>
        <v>31087231.28</v>
      </c>
    </row>
    <row r="10" spans="1:10" ht="25.5" customHeight="1">
      <c r="A10" s="14"/>
      <c r="B10" s="14" t="s">
        <v>787</v>
      </c>
      <c r="C10" s="15"/>
      <c r="D10" s="15"/>
      <c r="E10" s="15"/>
      <c r="F10" s="18"/>
      <c r="G10" s="18"/>
      <c r="H10" s="18"/>
      <c r="I10" s="18"/>
      <c r="J10" s="18"/>
    </row>
    <row r="11" spans="1:10" ht="25.5" customHeight="1">
      <c r="A11" s="14"/>
      <c r="B11" s="376" t="s">
        <v>450</v>
      </c>
      <c r="C11" s="15"/>
      <c r="D11" s="15"/>
      <c r="E11" s="15"/>
      <c r="F11" s="18"/>
      <c r="G11" s="18"/>
      <c r="H11" s="18"/>
      <c r="I11" s="18"/>
      <c r="J11" s="459">
        <v>19819269.42</v>
      </c>
    </row>
    <row r="12" spans="1:10" ht="25.5" customHeight="1">
      <c r="A12" s="14"/>
      <c r="B12" s="14" t="s">
        <v>788</v>
      </c>
      <c r="C12" s="15"/>
      <c r="D12" s="15"/>
      <c r="E12" s="15"/>
      <c r="F12" s="18"/>
      <c r="G12" s="18"/>
      <c r="H12" s="18"/>
      <c r="I12" s="18"/>
      <c r="J12" s="18">
        <v>1166154.86</v>
      </c>
    </row>
    <row r="13" spans="1:10" ht="25.5" customHeight="1">
      <c r="A13" s="14"/>
      <c r="B13" s="376" t="s">
        <v>112</v>
      </c>
      <c r="C13" s="15"/>
      <c r="D13" s="15"/>
      <c r="E13" s="15"/>
      <c r="F13" s="18"/>
      <c r="G13" s="18"/>
      <c r="H13" s="18"/>
      <c r="I13" s="18"/>
      <c r="J13" s="456">
        <f>SUM(J11:J12)</f>
        <v>20985424.28</v>
      </c>
    </row>
    <row r="14" spans="1:10" ht="25.5" customHeight="1">
      <c r="A14" s="14"/>
      <c r="B14" s="14" t="s">
        <v>789</v>
      </c>
      <c r="C14" s="15"/>
      <c r="D14" s="15"/>
      <c r="E14" s="15"/>
      <c r="F14" s="18"/>
      <c r="G14" s="18"/>
      <c r="H14" s="18"/>
      <c r="I14" s="18"/>
      <c r="J14" s="18"/>
    </row>
    <row r="15" spans="1:10" ht="25.5" customHeight="1" thickBot="1">
      <c r="A15" s="14"/>
      <c r="B15" s="376" t="s">
        <v>450</v>
      </c>
      <c r="C15" s="15"/>
      <c r="D15" s="15"/>
      <c r="E15" s="15"/>
      <c r="F15" s="18"/>
      <c r="G15" s="18"/>
      <c r="H15" s="18"/>
      <c r="I15" s="18"/>
      <c r="J15" s="457">
        <f>+J7-J11</f>
        <v>11129016.189999998</v>
      </c>
    </row>
    <row r="16" spans="1:10" ht="25.5" customHeight="1" thickBot="1" thickTop="1">
      <c r="A16" s="14"/>
      <c r="B16" s="376" t="s">
        <v>112</v>
      </c>
      <c r="C16" s="15"/>
      <c r="D16" s="15"/>
      <c r="E16" s="15"/>
      <c r="F16" s="18"/>
      <c r="G16" s="18"/>
      <c r="H16" s="18"/>
      <c r="I16" s="18"/>
      <c r="J16" s="457">
        <f>J9-J13</f>
        <v>10101807</v>
      </c>
    </row>
    <row r="17" spans="1:10" ht="25.5" customHeight="1" thickTop="1">
      <c r="A17" s="14"/>
      <c r="B17" s="376" t="s">
        <v>167</v>
      </c>
      <c r="C17" s="15"/>
      <c r="D17" s="15"/>
      <c r="E17" s="15"/>
      <c r="F17" s="15"/>
      <c r="G17" s="15"/>
      <c r="H17" s="15"/>
      <c r="I17" s="15"/>
      <c r="J17" s="14"/>
    </row>
    <row r="18" spans="1:10" ht="25.5" customHeight="1">
      <c r="A18" s="376" t="s">
        <v>113</v>
      </c>
      <c r="C18" s="15"/>
      <c r="D18" s="15"/>
      <c r="E18" s="15"/>
      <c r="F18" s="15"/>
      <c r="G18" s="15"/>
      <c r="H18" s="15"/>
      <c r="I18" s="15"/>
      <c r="J18" s="14"/>
    </row>
    <row r="19" spans="1:10" ht="24.75" customHeight="1">
      <c r="A19" s="376"/>
      <c r="C19" s="15"/>
      <c r="D19" s="15"/>
      <c r="E19" s="15"/>
      <c r="F19" s="15"/>
      <c r="G19" s="15"/>
      <c r="H19" s="15"/>
      <c r="I19" s="15"/>
      <c r="J19" s="14"/>
    </row>
    <row r="20" spans="1:8" ht="25.5" customHeight="1">
      <c r="A20" s="9" t="s">
        <v>868</v>
      </c>
      <c r="B20" s="377"/>
      <c r="C20" s="377"/>
      <c r="D20" s="377"/>
      <c r="E20" s="377"/>
      <c r="F20" s="449"/>
      <c r="G20" s="377"/>
      <c r="H20" s="450"/>
    </row>
    <row r="21" spans="1:10" ht="24.75" customHeight="1">
      <c r="A21" s="9"/>
      <c r="B21" s="377"/>
      <c r="C21" s="377"/>
      <c r="D21" s="377"/>
      <c r="E21" s="377"/>
      <c r="F21" s="449"/>
      <c r="G21" s="377"/>
      <c r="H21" s="450"/>
      <c r="J21" s="10" t="s">
        <v>243</v>
      </c>
    </row>
    <row r="22" spans="2:10" s="22" customFormat="1" ht="24.75" customHeight="1">
      <c r="B22" s="396"/>
      <c r="C22" s="737"/>
      <c r="D22" s="737"/>
      <c r="E22" s="738"/>
      <c r="F22" s="738"/>
      <c r="G22" s="774" t="s">
        <v>601</v>
      </c>
      <c r="H22" s="774"/>
      <c r="I22" s="774"/>
      <c r="J22" s="774"/>
    </row>
    <row r="23" spans="2:10" s="22" customFormat="1" ht="24.75" customHeight="1">
      <c r="B23" s="396"/>
      <c r="C23" s="737"/>
      <c r="D23" s="737"/>
      <c r="E23" s="738"/>
      <c r="F23" s="738"/>
      <c r="G23" s="377"/>
      <c r="H23" s="775" t="s">
        <v>792</v>
      </c>
      <c r="I23" s="775"/>
      <c r="J23" s="775"/>
    </row>
    <row r="24" spans="1:10" ht="24.75" customHeight="1">
      <c r="A24" s="377"/>
      <c r="B24" s="377"/>
      <c r="C24" s="377"/>
      <c r="D24" s="377"/>
      <c r="E24" s="377"/>
      <c r="F24" s="449"/>
      <c r="G24" s="377"/>
      <c r="H24" s="25" t="s">
        <v>103</v>
      </c>
      <c r="I24" s="26"/>
      <c r="J24" s="25" t="s">
        <v>446</v>
      </c>
    </row>
    <row r="25" spans="2:10" ht="24.75" customHeight="1" hidden="1">
      <c r="B25" s="377" t="s">
        <v>131</v>
      </c>
      <c r="C25" s="377"/>
      <c r="D25" s="377"/>
      <c r="E25" s="377"/>
      <c r="F25" s="449"/>
      <c r="G25" s="377"/>
      <c r="H25" s="739">
        <v>0</v>
      </c>
      <c r="I25" s="740"/>
      <c r="J25" s="739">
        <v>0</v>
      </c>
    </row>
    <row r="26" spans="2:10" ht="24.75" customHeight="1">
      <c r="B26" s="377" t="s">
        <v>132</v>
      </c>
      <c r="C26" s="377"/>
      <c r="D26" s="377"/>
      <c r="E26" s="377"/>
      <c r="F26" s="449"/>
      <c r="G26" s="377"/>
      <c r="H26" s="741">
        <v>350000000</v>
      </c>
      <c r="I26" s="742"/>
      <c r="J26" s="741">
        <v>0</v>
      </c>
    </row>
    <row r="27" spans="1:10" ht="24.75" customHeight="1" thickBot="1">
      <c r="A27" s="377"/>
      <c r="C27" s="379" t="s">
        <v>241</v>
      </c>
      <c r="D27" s="377"/>
      <c r="E27" s="377"/>
      <c r="F27" s="449"/>
      <c r="G27" s="377"/>
      <c r="H27" s="743">
        <f>SUM(H25:H26)</f>
        <v>350000000</v>
      </c>
      <c r="I27" s="742"/>
      <c r="J27" s="743">
        <f>SUM(J25:J26)</f>
        <v>0</v>
      </c>
    </row>
    <row r="28" spans="1:6" s="19" customFormat="1" ht="25.5" customHeight="1" thickTop="1">
      <c r="A28" s="379" t="s">
        <v>869</v>
      </c>
      <c r="F28" s="20"/>
    </row>
    <row r="29" spans="2:9" s="19" customFormat="1" ht="25.5" customHeight="1">
      <c r="B29" s="377" t="s">
        <v>143</v>
      </c>
      <c r="F29" s="20"/>
      <c r="H29" s="20"/>
      <c r="I29" s="20"/>
    </row>
    <row r="30" spans="1:9" s="19" customFormat="1" ht="25.5" customHeight="1">
      <c r="A30" s="377" t="s">
        <v>85</v>
      </c>
      <c r="F30" s="20"/>
      <c r="H30" s="20"/>
      <c r="I30" s="370"/>
    </row>
    <row r="31" spans="1:6" s="19" customFormat="1" ht="25.5" customHeight="1">
      <c r="A31" s="377" t="s">
        <v>870</v>
      </c>
      <c r="F31" s="20"/>
    </row>
    <row r="32" spans="2:9" s="19" customFormat="1" ht="25.5" customHeight="1">
      <c r="B32" s="377" t="s">
        <v>144</v>
      </c>
      <c r="F32" s="20"/>
      <c r="H32" s="20"/>
      <c r="I32" s="20"/>
    </row>
    <row r="33" spans="1:9" s="19" customFormat="1" ht="25.5" customHeight="1">
      <c r="A33" s="377" t="s">
        <v>145</v>
      </c>
      <c r="F33" s="20"/>
      <c r="H33" s="20"/>
      <c r="I33" s="20"/>
    </row>
    <row r="34" spans="1:9" s="19" customFormat="1" ht="25.5" customHeight="1">
      <c r="A34" s="377" t="s">
        <v>61</v>
      </c>
      <c r="F34" s="20"/>
      <c r="H34" s="20"/>
      <c r="I34" s="20"/>
    </row>
    <row r="35" spans="1:9" s="19" customFormat="1" ht="24.75" customHeight="1">
      <c r="A35" s="377"/>
      <c r="F35" s="20"/>
      <c r="H35" s="20"/>
      <c r="I35" s="20"/>
    </row>
    <row r="36" spans="1:9" s="19" customFormat="1" ht="24.75" customHeight="1">
      <c r="A36" s="377"/>
      <c r="F36" s="20"/>
      <c r="H36" s="20"/>
      <c r="I36" s="20"/>
    </row>
    <row r="37" spans="1:10" ht="24.75" customHeight="1">
      <c r="A37" s="28"/>
      <c r="C37" s="15"/>
      <c r="D37" s="15"/>
      <c r="E37" s="15"/>
      <c r="F37" s="15"/>
      <c r="G37" s="15"/>
      <c r="H37" s="15"/>
      <c r="I37" s="15"/>
      <c r="J37" s="14"/>
    </row>
    <row r="38" spans="1:10" ht="24.75" customHeight="1">
      <c r="A38" s="29"/>
      <c r="C38" s="29"/>
      <c r="D38" s="15"/>
      <c r="E38" s="15"/>
      <c r="F38" s="15"/>
      <c r="G38" s="15"/>
      <c r="H38" s="15"/>
      <c r="I38" s="15"/>
      <c r="J38" s="14"/>
    </row>
    <row r="39" spans="1:11" s="115" customFormat="1" ht="25.5" customHeight="1">
      <c r="A39" s="621" t="s">
        <v>1027</v>
      </c>
      <c r="B39" s="621"/>
      <c r="C39" s="619"/>
      <c r="D39" s="621"/>
      <c r="E39" s="621"/>
      <c r="F39" s="621"/>
      <c r="G39" s="621"/>
      <c r="H39" s="621"/>
      <c r="I39" s="621"/>
      <c r="J39" s="622"/>
      <c r="K39" s="623"/>
    </row>
    <row r="40" spans="1:11" s="115" customFormat="1" ht="24.75" customHeight="1">
      <c r="A40" s="619"/>
      <c r="B40" s="619"/>
      <c r="C40" s="619"/>
      <c r="D40" s="619"/>
      <c r="E40" s="619"/>
      <c r="F40" s="619"/>
      <c r="G40" s="619"/>
      <c r="H40" s="620"/>
      <c r="I40" s="619"/>
      <c r="J40" s="619"/>
      <c r="K40" s="619"/>
    </row>
    <row r="41" spans="1:10" ht="25.5" customHeight="1">
      <c r="A41" s="426" t="s">
        <v>441</v>
      </c>
      <c r="B41" s="4"/>
      <c r="C41" s="4"/>
      <c r="D41" s="4"/>
      <c r="E41" s="4"/>
      <c r="F41" s="4"/>
      <c r="G41" s="4"/>
      <c r="H41" s="4"/>
      <c r="I41" s="4"/>
      <c r="J41" s="4"/>
    </row>
    <row r="42" spans="6:9" s="19" customFormat="1" ht="8.25" customHeight="1">
      <c r="F42" s="20"/>
      <c r="H42" s="20"/>
      <c r="I42" s="20"/>
    </row>
    <row r="43" spans="1:6" s="19" customFormat="1" ht="24.75" customHeight="1">
      <c r="A43" s="30" t="s">
        <v>871</v>
      </c>
      <c r="B43" s="31"/>
      <c r="C43" s="31"/>
      <c r="D43" s="31"/>
      <c r="E43" s="31"/>
      <c r="F43" s="32"/>
    </row>
    <row r="44" spans="1:10" s="19" customFormat="1" ht="24.75" customHeight="1">
      <c r="A44" s="3" t="s">
        <v>778</v>
      </c>
      <c r="B44" s="31"/>
      <c r="C44" s="31"/>
      <c r="D44" s="31"/>
      <c r="E44" s="31"/>
      <c r="F44" s="32"/>
      <c r="H44" s="21"/>
      <c r="I44" s="5"/>
      <c r="J44" s="10"/>
    </row>
    <row r="45" spans="1:10" ht="24.75" customHeight="1">
      <c r="A45" s="9"/>
      <c r="B45" s="19"/>
      <c r="C45" s="19"/>
      <c r="D45" s="19"/>
      <c r="E45" s="19"/>
      <c r="F45" s="20"/>
      <c r="G45" s="19"/>
      <c r="H45" s="21"/>
      <c r="J45" s="10" t="s">
        <v>243</v>
      </c>
    </row>
    <row r="46" spans="2:10" s="22" customFormat="1" ht="24.75" customHeight="1">
      <c r="B46" s="3"/>
      <c r="C46" s="23"/>
      <c r="D46" s="23"/>
      <c r="E46" s="24"/>
      <c r="F46" s="24"/>
      <c r="H46" s="774" t="s">
        <v>601</v>
      </c>
      <c r="I46" s="774"/>
      <c r="J46" s="774"/>
    </row>
    <row r="47" spans="2:10" s="22" customFormat="1" ht="24.75" customHeight="1">
      <c r="B47" s="3"/>
      <c r="C47" s="23"/>
      <c r="D47" s="23"/>
      <c r="E47" s="24"/>
      <c r="F47" s="24"/>
      <c r="G47" s="19"/>
      <c r="H47" s="775" t="s">
        <v>792</v>
      </c>
      <c r="I47" s="775"/>
      <c r="J47" s="775"/>
    </row>
    <row r="48" spans="1:10" s="19" customFormat="1" ht="24.75" customHeight="1">
      <c r="A48" s="27"/>
      <c r="B48" s="31"/>
      <c r="C48" s="31"/>
      <c r="D48" s="31"/>
      <c r="E48" s="31"/>
      <c r="F48" s="32"/>
      <c r="H48" s="25" t="s">
        <v>103</v>
      </c>
      <c r="I48" s="26"/>
      <c r="J48" s="25" t="s">
        <v>446</v>
      </c>
    </row>
    <row r="49" spans="2:10" s="19" customFormat="1" ht="24.75" customHeight="1">
      <c r="B49" s="27" t="s">
        <v>779</v>
      </c>
      <c r="C49" s="3"/>
      <c r="D49" s="23"/>
      <c r="E49" s="23"/>
      <c r="F49" s="33"/>
      <c r="H49" s="76">
        <v>1300000000</v>
      </c>
      <c r="I49" s="34"/>
      <c r="J49" s="76">
        <v>1800000000</v>
      </c>
    </row>
    <row r="50" spans="2:10" s="19" customFormat="1" ht="24.75" customHeight="1">
      <c r="B50" s="3" t="s">
        <v>803</v>
      </c>
      <c r="C50" s="3"/>
      <c r="D50" s="23"/>
      <c r="E50" s="23"/>
      <c r="F50" s="33"/>
      <c r="H50" s="35">
        <v>-300000000</v>
      </c>
      <c r="I50" s="36"/>
      <c r="J50" s="35">
        <v>-300000000</v>
      </c>
    </row>
    <row r="51" spans="2:10" s="19" customFormat="1" ht="24.75" customHeight="1" thickBot="1">
      <c r="B51" s="27" t="s">
        <v>744</v>
      </c>
      <c r="C51" s="27"/>
      <c r="D51" s="23"/>
      <c r="E51" s="23"/>
      <c r="F51" s="33"/>
      <c r="H51" s="37">
        <f>SUM(H49:H50)</f>
        <v>1000000000</v>
      </c>
      <c r="I51" s="34"/>
      <c r="J51" s="37">
        <f>SUM(J49:J50)</f>
        <v>1500000000</v>
      </c>
    </row>
    <row r="52" spans="2:10" s="19" customFormat="1" ht="24.75" customHeight="1" thickTop="1">
      <c r="B52" s="27"/>
      <c r="C52" s="27"/>
      <c r="D52" s="23"/>
      <c r="E52" s="23"/>
      <c r="F52" s="33"/>
      <c r="H52" s="38"/>
      <c r="I52" s="34"/>
      <c r="J52" s="38"/>
    </row>
    <row r="53" spans="2:10" s="377" customFormat="1" ht="24.75" customHeight="1">
      <c r="B53" s="379" t="s">
        <v>890</v>
      </c>
      <c r="C53" s="379"/>
      <c r="D53" s="460"/>
      <c r="E53" s="460"/>
      <c r="F53" s="461"/>
      <c r="H53" s="462"/>
      <c r="I53" s="463"/>
      <c r="J53" s="462"/>
    </row>
    <row r="54" spans="2:10" s="377" customFormat="1" ht="24.75" customHeight="1">
      <c r="B54" s="379" t="s">
        <v>874</v>
      </c>
      <c r="C54" s="379"/>
      <c r="D54" s="460"/>
      <c r="E54" s="460"/>
      <c r="F54" s="461"/>
      <c r="H54" s="462"/>
      <c r="I54" s="463"/>
      <c r="J54" s="462"/>
    </row>
    <row r="55" spans="2:10" s="377" customFormat="1" ht="24.75" customHeight="1">
      <c r="B55" s="379" t="s">
        <v>62</v>
      </c>
      <c r="C55" s="379"/>
      <c r="D55" s="460"/>
      <c r="E55" s="460"/>
      <c r="F55" s="461"/>
      <c r="H55" s="462"/>
      <c r="I55" s="463"/>
      <c r="J55" s="462"/>
    </row>
    <row r="56" spans="2:10" s="377" customFormat="1" ht="24.75" customHeight="1">
      <c r="B56" s="379" t="s">
        <v>161</v>
      </c>
      <c r="C56" s="379"/>
      <c r="D56" s="460"/>
      <c r="E56" s="460"/>
      <c r="F56" s="461"/>
      <c r="H56" s="462"/>
      <c r="I56" s="463"/>
      <c r="J56" s="462"/>
    </row>
    <row r="57" spans="2:10" s="377" customFormat="1" ht="24.75" customHeight="1">
      <c r="B57" s="379" t="s">
        <v>891</v>
      </c>
      <c r="C57" s="379"/>
      <c r="D57" s="460"/>
      <c r="E57" s="460"/>
      <c r="F57" s="461"/>
      <c r="H57" s="462"/>
      <c r="I57" s="463"/>
      <c r="J57" s="462"/>
    </row>
    <row r="58" spans="2:10" s="377" customFormat="1" ht="24.75" customHeight="1">
      <c r="B58" s="379" t="s">
        <v>86</v>
      </c>
      <c r="C58" s="379"/>
      <c r="D58" s="460"/>
      <c r="E58" s="460"/>
      <c r="F58" s="461"/>
      <c r="H58" s="462"/>
      <c r="I58" s="463"/>
      <c r="J58" s="462"/>
    </row>
    <row r="59" spans="2:10" s="377" customFormat="1" ht="24.75" customHeight="1">
      <c r="B59" s="379" t="s">
        <v>87</v>
      </c>
      <c r="C59" s="379"/>
      <c r="D59" s="460"/>
      <c r="E59" s="460"/>
      <c r="F59" s="461"/>
      <c r="H59" s="462"/>
      <c r="I59" s="463"/>
      <c r="J59" s="462"/>
    </row>
    <row r="60" spans="2:10" s="377" customFormat="1" ht="24.75" customHeight="1">
      <c r="B60" s="379" t="s">
        <v>88</v>
      </c>
      <c r="C60" s="379"/>
      <c r="D60" s="460"/>
      <c r="E60" s="460"/>
      <c r="F60" s="461"/>
      <c r="H60" s="462"/>
      <c r="I60" s="463"/>
      <c r="J60" s="462"/>
    </row>
    <row r="61" spans="2:10" s="377" customFormat="1" ht="24.75" customHeight="1">
      <c r="B61" s="379" t="s">
        <v>168</v>
      </c>
      <c r="C61" s="379"/>
      <c r="D61" s="460"/>
      <c r="E61" s="460"/>
      <c r="F61" s="461"/>
      <c r="H61" s="462"/>
      <c r="I61" s="463"/>
      <c r="J61" s="462"/>
    </row>
    <row r="62" spans="1:9" s="3" customFormat="1" ht="24.75" customHeight="1">
      <c r="A62" s="3" t="s">
        <v>293</v>
      </c>
      <c r="B62" s="748" t="s">
        <v>169</v>
      </c>
      <c r="C62" s="749"/>
      <c r="D62" s="749"/>
      <c r="E62" s="749"/>
      <c r="F62" s="750"/>
      <c r="G62" s="749"/>
      <c r="H62" s="749"/>
      <c r="I62" s="749"/>
    </row>
    <row r="63" spans="2:9" s="3" customFormat="1" ht="24.75" customHeight="1">
      <c r="B63" s="748"/>
      <c r="C63" s="749"/>
      <c r="D63" s="749"/>
      <c r="E63" s="749"/>
      <c r="F63" s="750"/>
      <c r="G63" s="749"/>
      <c r="H63" s="749"/>
      <c r="I63" s="749"/>
    </row>
    <row r="64" spans="1:8" s="41" customFormat="1" ht="24.75" customHeight="1">
      <c r="A64" s="30" t="s">
        <v>872</v>
      </c>
      <c r="B64" s="40"/>
      <c r="C64" s="40"/>
      <c r="D64" s="40"/>
      <c r="E64" s="40"/>
      <c r="F64" s="40"/>
      <c r="G64" s="40"/>
      <c r="H64" s="40"/>
    </row>
    <row r="65" spans="2:11" s="41" customFormat="1" ht="24.75" customHeight="1">
      <c r="B65" s="42" t="s">
        <v>753</v>
      </c>
      <c r="C65" s="43"/>
      <c r="D65" s="43"/>
      <c r="E65" s="43"/>
      <c r="F65" s="44"/>
      <c r="G65" s="43"/>
      <c r="H65" s="43"/>
      <c r="I65" s="43"/>
      <c r="J65" s="44"/>
      <c r="K65" s="43"/>
    </row>
    <row r="66" spans="1:11" s="41" customFormat="1" ht="24.75" customHeight="1">
      <c r="A66" s="43" t="s">
        <v>468</v>
      </c>
      <c r="B66" s="43"/>
      <c r="C66" s="43"/>
      <c r="D66" s="43"/>
      <c r="E66" s="43"/>
      <c r="F66" s="44"/>
      <c r="G66" s="43"/>
      <c r="H66" s="43"/>
      <c r="I66" s="43"/>
      <c r="J66" s="44"/>
      <c r="K66" s="43"/>
    </row>
    <row r="67" spans="2:11" s="41" customFormat="1" ht="24.75" customHeight="1">
      <c r="B67" s="42" t="s">
        <v>455</v>
      </c>
      <c r="C67" s="43"/>
      <c r="D67" s="43"/>
      <c r="E67" s="43"/>
      <c r="F67" s="44"/>
      <c r="G67" s="43"/>
      <c r="H67" s="43"/>
      <c r="I67" s="43"/>
      <c r="J67" s="44"/>
      <c r="K67" s="43"/>
    </row>
    <row r="68" spans="2:11" s="41" customFormat="1" ht="24.75" customHeight="1">
      <c r="B68" s="45"/>
      <c r="C68" s="45"/>
      <c r="G68" s="19"/>
      <c r="H68" s="21"/>
      <c r="I68" s="5"/>
      <c r="J68" s="10" t="s">
        <v>243</v>
      </c>
      <c r="K68" s="46"/>
    </row>
    <row r="69" spans="2:11" s="41" customFormat="1" ht="24.75" customHeight="1">
      <c r="B69" s="45"/>
      <c r="C69" s="45"/>
      <c r="G69" s="30"/>
      <c r="H69" s="46"/>
      <c r="I69" s="517"/>
      <c r="J69" s="519" t="s">
        <v>811</v>
      </c>
      <c r="K69" s="517"/>
    </row>
    <row r="70" spans="3:11" s="41" customFormat="1" ht="24.75" customHeight="1">
      <c r="C70" s="45"/>
      <c r="G70" s="19"/>
      <c r="H70" s="46"/>
      <c r="I70" s="517"/>
      <c r="J70" s="519" t="s">
        <v>812</v>
      </c>
      <c r="K70" s="517"/>
    </row>
    <row r="71" spans="1:10" s="19" customFormat="1" ht="24.75" customHeight="1">
      <c r="A71" s="27"/>
      <c r="B71" s="31"/>
      <c r="C71" s="31"/>
      <c r="D71" s="31"/>
      <c r="E71" s="31"/>
      <c r="F71" s="32"/>
      <c r="H71" s="518"/>
      <c r="I71" s="26"/>
      <c r="J71" s="520" t="s">
        <v>792</v>
      </c>
    </row>
    <row r="72" spans="2:10" s="41" customFormat="1" ht="24.75" customHeight="1">
      <c r="B72" s="45" t="s">
        <v>813</v>
      </c>
      <c r="C72" s="45"/>
      <c r="G72" s="47"/>
      <c r="H72" s="510"/>
      <c r="I72" s="128"/>
      <c r="J72" s="535">
        <v>72437395</v>
      </c>
    </row>
    <row r="73" spans="2:10" s="41" customFormat="1" ht="24.75" customHeight="1">
      <c r="B73" s="45" t="s">
        <v>682</v>
      </c>
      <c r="C73" s="45"/>
      <c r="H73" s="510"/>
      <c r="I73" s="128"/>
      <c r="J73" s="516">
        <v>3436197</v>
      </c>
    </row>
    <row r="74" spans="2:10" s="41" customFormat="1" ht="24.75" customHeight="1">
      <c r="B74" s="45" t="s">
        <v>889</v>
      </c>
      <c r="C74" s="45"/>
      <c r="H74" s="511"/>
      <c r="I74" s="128"/>
      <c r="J74" s="511">
        <v>-21180292.83</v>
      </c>
    </row>
    <row r="75" spans="2:10" s="41" customFormat="1" ht="24.75" customHeight="1">
      <c r="B75" s="45" t="s">
        <v>888</v>
      </c>
      <c r="C75" s="45"/>
      <c r="H75" s="511"/>
      <c r="I75" s="128"/>
      <c r="J75" s="35">
        <v>4722376</v>
      </c>
    </row>
    <row r="76" spans="2:10" s="41" customFormat="1" ht="24.75" customHeight="1" thickBot="1">
      <c r="B76" s="49" t="s">
        <v>114</v>
      </c>
      <c r="C76" s="45"/>
      <c r="H76" s="516"/>
      <c r="I76" s="128"/>
      <c r="J76" s="512">
        <f>SUM(J72:J75)</f>
        <v>59415675.17</v>
      </c>
    </row>
    <row r="77" spans="2:9" s="41" customFormat="1" ht="24" thickTop="1">
      <c r="B77" s="49"/>
      <c r="H77" s="50"/>
      <c r="I77" s="45"/>
    </row>
    <row r="78" spans="2:9" s="41" customFormat="1" ht="23.25">
      <c r="B78" s="49"/>
      <c r="H78" s="50"/>
      <c r="I78" s="45"/>
    </row>
    <row r="79" spans="2:9" s="41" customFormat="1" ht="23.25">
      <c r="B79" s="49"/>
      <c r="H79" s="50"/>
      <c r="I79" s="45"/>
    </row>
    <row r="80" spans="1:11" s="115" customFormat="1" ht="25.5" customHeight="1">
      <c r="A80" s="621" t="s">
        <v>1027</v>
      </c>
      <c r="B80" s="621"/>
      <c r="C80" s="619"/>
      <c r="D80" s="621"/>
      <c r="E80" s="621"/>
      <c r="F80" s="621"/>
      <c r="G80" s="621"/>
      <c r="H80" s="621"/>
      <c r="I80" s="621"/>
      <c r="J80" s="622"/>
      <c r="K80" s="623"/>
    </row>
    <row r="81" spans="1:11" s="115" customFormat="1" ht="24.75" customHeight="1">
      <c r="A81" s="619"/>
      <c r="B81" s="619"/>
      <c r="C81" s="619"/>
      <c r="D81" s="619"/>
      <c r="E81" s="619"/>
      <c r="F81" s="619"/>
      <c r="G81" s="619"/>
      <c r="H81" s="620"/>
      <c r="I81" s="619"/>
      <c r="J81" s="619"/>
      <c r="K81" s="619"/>
    </row>
    <row r="82" spans="1:10" ht="25.5" customHeight="1">
      <c r="A82" s="426" t="s">
        <v>880</v>
      </c>
      <c r="B82" s="4"/>
      <c r="C82" s="4"/>
      <c r="D82" s="4"/>
      <c r="E82" s="4"/>
      <c r="F82" s="4"/>
      <c r="G82" s="4"/>
      <c r="H82" s="4"/>
      <c r="I82" s="4"/>
      <c r="J82" s="4"/>
    </row>
    <row r="83" spans="1:10" ht="9.7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23.25">
      <c r="A84" s="39" t="s">
        <v>873</v>
      </c>
      <c r="B84" s="4"/>
      <c r="C84" s="4"/>
      <c r="D84" s="4"/>
      <c r="E84" s="4"/>
      <c r="F84" s="4"/>
      <c r="G84" s="4"/>
      <c r="H84" s="4"/>
      <c r="I84" s="4"/>
      <c r="J84" s="4"/>
    </row>
    <row r="85" spans="1:10" ht="23.25">
      <c r="A85" s="39"/>
      <c r="B85" s="51" t="s">
        <v>23</v>
      </c>
      <c r="C85" s="4"/>
      <c r="D85" s="4"/>
      <c r="E85" s="4"/>
      <c r="F85" s="4"/>
      <c r="G85" s="4"/>
      <c r="H85" s="4"/>
      <c r="I85" s="4"/>
      <c r="J85" s="4"/>
    </row>
    <row r="86" spans="1:11" ht="23.25">
      <c r="A86" s="39"/>
      <c r="B86" s="51"/>
      <c r="C86" s="4"/>
      <c r="D86" s="495"/>
      <c r="E86" s="495"/>
      <c r="F86" s="495"/>
      <c r="G86" s="495"/>
      <c r="H86" s="495"/>
      <c r="I86" s="495"/>
      <c r="J86" s="592" t="s">
        <v>243</v>
      </c>
      <c r="K86" s="481"/>
    </row>
    <row r="87" spans="1:11" ht="23.25">
      <c r="A87" s="39"/>
      <c r="B87" s="51"/>
      <c r="C87" s="4"/>
      <c r="D87" s="678"/>
      <c r="E87" s="678"/>
      <c r="F87" s="678"/>
      <c r="G87" s="679" t="s">
        <v>1033</v>
      </c>
      <c r="H87" s="680"/>
      <c r="I87" s="681"/>
      <c r="J87" s="680"/>
      <c r="K87" s="481"/>
    </row>
    <row r="88" spans="1:11" ht="23.25">
      <c r="A88" s="39"/>
      <c r="B88" s="51"/>
      <c r="C88" s="4"/>
      <c r="D88" s="682"/>
      <c r="E88" s="683" t="s">
        <v>769</v>
      </c>
      <c r="F88" s="682"/>
      <c r="G88" s="684"/>
      <c r="H88" s="685"/>
      <c r="I88" s="686" t="s">
        <v>108</v>
      </c>
      <c r="J88" s="685"/>
      <c r="K88" s="481"/>
    </row>
    <row r="89" spans="1:11" ht="23.25">
      <c r="A89" s="39"/>
      <c r="B89" s="51"/>
      <c r="C89" s="4"/>
      <c r="D89" s="644" t="s">
        <v>103</v>
      </c>
      <c r="E89" s="644"/>
      <c r="F89" s="644" t="s">
        <v>109</v>
      </c>
      <c r="G89" s="684"/>
      <c r="H89" s="644" t="s">
        <v>103</v>
      </c>
      <c r="I89" s="644"/>
      <c r="J89" s="644" t="s">
        <v>109</v>
      </c>
      <c r="K89" s="481"/>
    </row>
    <row r="90" spans="1:11" ht="23.25">
      <c r="A90" s="39"/>
      <c r="B90" s="51" t="s">
        <v>411</v>
      </c>
      <c r="C90" s="4"/>
      <c r="D90" s="413">
        <v>741780</v>
      </c>
      <c r="E90" s="496"/>
      <c r="F90" s="413">
        <v>1001684.75</v>
      </c>
      <c r="G90" s="496"/>
      <c r="H90" s="413">
        <v>2311336</v>
      </c>
      <c r="I90" s="496"/>
      <c r="J90" s="413">
        <v>2901959</v>
      </c>
      <c r="K90" s="481"/>
    </row>
    <row r="91" spans="1:10" ht="23.25">
      <c r="A91" s="39"/>
      <c r="B91" s="51" t="s">
        <v>412</v>
      </c>
      <c r="C91" s="4"/>
      <c r="D91" s="710">
        <v>367308</v>
      </c>
      <c r="E91" s="380"/>
      <c r="F91" s="413">
        <v>695000.25</v>
      </c>
      <c r="G91" s="380"/>
      <c r="H91" s="710">
        <v>1124861</v>
      </c>
      <c r="I91" s="380"/>
      <c r="J91" s="413">
        <v>2085000.75</v>
      </c>
    </row>
    <row r="92" spans="1:10" ht="24" thickBot="1">
      <c r="A92" s="39"/>
      <c r="B92" s="51" t="s">
        <v>413</v>
      </c>
      <c r="C92" s="4"/>
      <c r="D92" s="497">
        <f>SUM(D90:D91)</f>
        <v>1109088</v>
      </c>
      <c r="E92" s="380"/>
      <c r="F92" s="497">
        <f>SUM(F90:F91)</f>
        <v>1696685</v>
      </c>
      <c r="G92" s="380"/>
      <c r="H92" s="497">
        <f>SUM(H90:H91)</f>
        <v>3436197</v>
      </c>
      <c r="I92" s="380"/>
      <c r="J92" s="497">
        <f>SUM(J90:J91)</f>
        <v>4986959.75</v>
      </c>
    </row>
    <row r="93" spans="1:10" ht="9.75" customHeight="1" thickTop="1">
      <c r="A93" s="39"/>
      <c r="B93" s="51"/>
      <c r="C93" s="4"/>
      <c r="D93" s="4"/>
      <c r="E93" s="4"/>
      <c r="F93" s="4"/>
      <c r="G93" s="4"/>
      <c r="H93" s="4"/>
      <c r="I93" s="4"/>
      <c r="J93" s="4"/>
    </row>
    <row r="94" spans="2:11" s="41" customFormat="1" ht="23.25">
      <c r="B94" s="51" t="s">
        <v>89</v>
      </c>
      <c r="C94" s="45"/>
      <c r="G94" s="45"/>
      <c r="H94" s="45"/>
      <c r="I94" s="52"/>
      <c r="K94" s="45"/>
    </row>
    <row r="95" spans="1:11" s="378" customFormat="1" ht="23.25">
      <c r="A95" s="51"/>
      <c r="B95" s="45"/>
      <c r="C95" s="45"/>
      <c r="G95" s="45"/>
      <c r="I95" s="52"/>
      <c r="J95" s="519" t="s">
        <v>811</v>
      </c>
      <c r="K95" s="45"/>
    </row>
    <row r="96" spans="1:10" s="378" customFormat="1" ht="23.25">
      <c r="A96" s="45"/>
      <c r="B96" s="45"/>
      <c r="C96" s="45"/>
      <c r="G96" s="45"/>
      <c r="I96" s="521"/>
      <c r="J96" s="519" t="s">
        <v>812</v>
      </c>
    </row>
    <row r="97" spans="1:10" s="378" customFormat="1" ht="23.25">
      <c r="A97" s="45"/>
      <c r="B97" s="45"/>
      <c r="C97" s="45"/>
      <c r="G97" s="50"/>
      <c r="H97" s="523"/>
      <c r="I97" s="522"/>
      <c r="J97" s="520" t="s">
        <v>792</v>
      </c>
    </row>
    <row r="98" spans="1:10" s="41" customFormat="1" ht="23.25">
      <c r="A98" s="45"/>
      <c r="B98" s="49"/>
      <c r="C98" s="45"/>
      <c r="G98" s="45"/>
      <c r="I98" s="45"/>
      <c r="J98" s="53" t="s">
        <v>313</v>
      </c>
    </row>
    <row r="99" spans="1:10" s="41" customFormat="1" ht="23.25">
      <c r="A99" s="45"/>
      <c r="B99" s="45" t="s">
        <v>683</v>
      </c>
      <c r="C99" s="45"/>
      <c r="G99" s="45"/>
      <c r="I99" s="45"/>
      <c r="J99" s="711">
        <v>2.99</v>
      </c>
    </row>
    <row r="100" spans="1:10" s="41" customFormat="1" ht="23.25">
      <c r="A100" s="45"/>
      <c r="B100" s="45" t="s">
        <v>684</v>
      </c>
      <c r="C100" s="45"/>
      <c r="G100" s="45"/>
      <c r="I100" s="45"/>
      <c r="J100" s="711">
        <v>5</v>
      </c>
    </row>
    <row r="101" spans="1:10" s="41" customFormat="1" ht="23.25">
      <c r="A101" s="45"/>
      <c r="B101" s="45" t="s">
        <v>685</v>
      </c>
      <c r="C101" s="45"/>
      <c r="G101" s="45"/>
      <c r="I101" s="45"/>
      <c r="J101" s="711" t="s">
        <v>13</v>
      </c>
    </row>
    <row r="102" spans="1:10" s="41" customFormat="1" ht="23.25">
      <c r="A102" s="45"/>
      <c r="B102" s="45" t="s">
        <v>456</v>
      </c>
      <c r="C102" s="45"/>
      <c r="G102" s="45"/>
      <c r="I102" s="45"/>
      <c r="J102" s="711" t="s">
        <v>14</v>
      </c>
    </row>
    <row r="103" spans="1:10" s="3" customFormat="1" ht="23.25">
      <c r="A103" s="19"/>
      <c r="B103" s="54" t="s">
        <v>689</v>
      </c>
      <c r="C103" s="54"/>
      <c r="D103" s="54"/>
      <c r="E103" s="54"/>
      <c r="F103" s="20"/>
      <c r="H103" s="55"/>
      <c r="J103" s="84"/>
    </row>
    <row r="104" spans="1:10" s="19" customFormat="1" ht="23.25">
      <c r="A104" s="27"/>
      <c r="B104" s="441" t="s">
        <v>457</v>
      </c>
      <c r="C104" s="27"/>
      <c r="D104" s="27"/>
      <c r="E104" s="27"/>
      <c r="F104" s="27"/>
      <c r="G104" s="27"/>
      <c r="H104" s="27"/>
      <c r="I104" s="27"/>
      <c r="J104" s="712"/>
    </row>
    <row r="105" spans="2:9" s="41" customFormat="1" ht="6.75" customHeight="1">
      <c r="B105" s="49"/>
      <c r="H105" s="50"/>
      <c r="I105" s="45"/>
    </row>
    <row r="106" spans="1:10" s="19" customFormat="1" ht="23.25">
      <c r="A106" s="548"/>
      <c r="B106" s="549" t="s">
        <v>875</v>
      </c>
      <c r="C106" s="550"/>
      <c r="D106" s="550"/>
      <c r="E106" s="550"/>
      <c r="F106" s="551"/>
      <c r="G106" s="552"/>
      <c r="H106" s="553"/>
      <c r="I106" s="552"/>
      <c r="J106" s="553"/>
    </row>
    <row r="107" spans="1:10" s="19" customFormat="1" ht="23.25">
      <c r="A107" s="548"/>
      <c r="B107" s="554" t="s">
        <v>25</v>
      </c>
      <c r="C107" s="550"/>
      <c r="D107" s="550"/>
      <c r="E107" s="550"/>
      <c r="F107" s="551"/>
      <c r="G107" s="552"/>
      <c r="H107" s="553"/>
      <c r="I107" s="552"/>
      <c r="J107" s="553"/>
    </row>
    <row r="108" spans="1:10" s="19" customFormat="1" ht="23.25">
      <c r="A108" s="548" t="s">
        <v>1080</v>
      </c>
      <c r="B108" s="550"/>
      <c r="C108" s="550"/>
      <c r="D108" s="550"/>
      <c r="E108" s="550"/>
      <c r="F108" s="551"/>
      <c r="G108" s="552"/>
      <c r="H108" s="553"/>
      <c r="I108" s="552"/>
      <c r="J108" s="553"/>
    </row>
    <row r="109" spans="1:10" s="19" customFormat="1" ht="23.25">
      <c r="A109" s="548"/>
      <c r="B109" s="555"/>
      <c r="C109" s="420"/>
      <c r="D109" s="420"/>
      <c r="E109" s="420"/>
      <c r="F109" s="420"/>
      <c r="G109" s="420"/>
      <c r="H109" s="556"/>
      <c r="I109" s="557"/>
      <c r="J109" s="558" t="s">
        <v>243</v>
      </c>
    </row>
    <row r="110" spans="1:10" s="19" customFormat="1" ht="23.25">
      <c r="A110" s="548"/>
      <c r="B110" s="420"/>
      <c r="C110" s="559"/>
      <c r="D110" s="420"/>
      <c r="E110" s="420"/>
      <c r="F110" s="420"/>
      <c r="G110" s="420"/>
      <c r="H110" s="754" t="s">
        <v>601</v>
      </c>
      <c r="I110" s="754"/>
      <c r="J110" s="754"/>
    </row>
    <row r="111" spans="1:10" s="19" customFormat="1" ht="23.25">
      <c r="A111" s="548"/>
      <c r="B111" s="420"/>
      <c r="C111" s="559"/>
      <c r="D111" s="420"/>
      <c r="E111" s="420"/>
      <c r="F111" s="420"/>
      <c r="G111" s="560"/>
      <c r="H111" s="755" t="s">
        <v>792</v>
      </c>
      <c r="I111" s="755"/>
      <c r="J111" s="755"/>
    </row>
    <row r="112" spans="1:10" s="19" customFormat="1" ht="23.25">
      <c r="A112" s="548"/>
      <c r="B112" s="555" t="s">
        <v>115</v>
      </c>
      <c r="C112" s="420"/>
      <c r="D112" s="420"/>
      <c r="E112" s="420"/>
      <c r="F112" s="420"/>
      <c r="G112" s="420"/>
      <c r="H112" s="561" t="s">
        <v>876</v>
      </c>
      <c r="I112" s="562"/>
      <c r="J112" s="561" t="s">
        <v>877</v>
      </c>
    </row>
    <row r="113" spans="1:10" s="19" customFormat="1" ht="23.25">
      <c r="A113" s="548"/>
      <c r="B113" s="563" t="s">
        <v>886</v>
      </c>
      <c r="C113" s="420"/>
      <c r="D113" s="420"/>
      <c r="E113" s="420"/>
      <c r="F113" s="420"/>
      <c r="G113" s="420"/>
      <c r="H113" s="713">
        <v>-4298832</v>
      </c>
      <c r="I113" s="564"/>
      <c r="J113" s="713">
        <v>4929506</v>
      </c>
    </row>
    <row r="114" spans="1:10" s="19" customFormat="1" ht="23.25">
      <c r="A114" s="548"/>
      <c r="B114" s="563" t="s">
        <v>878</v>
      </c>
      <c r="C114" s="420"/>
      <c r="D114" s="420"/>
      <c r="E114" s="420"/>
      <c r="F114" s="420"/>
      <c r="G114" s="420"/>
      <c r="H114" s="713">
        <v>5256915</v>
      </c>
      <c r="I114" s="566"/>
      <c r="J114" s="713">
        <v>-4663631</v>
      </c>
    </row>
    <row r="115" spans="1:10" s="19" customFormat="1" ht="7.5" customHeight="1">
      <c r="A115" s="548"/>
      <c r="B115" s="563"/>
      <c r="C115" s="420"/>
      <c r="D115" s="420"/>
      <c r="E115" s="420"/>
      <c r="F115" s="420"/>
      <c r="G115" s="420"/>
      <c r="H115" s="565"/>
      <c r="I115" s="566"/>
      <c r="J115" s="565"/>
    </row>
    <row r="116" spans="1:10" s="377" customFormat="1" ht="25.5" customHeight="1">
      <c r="A116" s="697" t="s">
        <v>1049</v>
      </c>
      <c r="B116" s="441"/>
      <c r="C116" s="379"/>
      <c r="D116" s="379"/>
      <c r="E116" s="379"/>
      <c r="F116" s="379"/>
      <c r="G116" s="379"/>
      <c r="H116" s="379"/>
      <c r="I116" s="379"/>
      <c r="J116" s="379"/>
    </row>
    <row r="117" spans="1:10" s="377" customFormat="1" ht="25.5" customHeight="1">
      <c r="A117" s="698" t="s">
        <v>15</v>
      </c>
      <c r="B117" s="441"/>
      <c r="C117" s="379"/>
      <c r="D117" s="379"/>
      <c r="E117" s="379"/>
      <c r="F117" s="379"/>
      <c r="G117" s="379"/>
      <c r="H117" s="379"/>
      <c r="I117" s="379"/>
      <c r="J117" s="379"/>
    </row>
    <row r="118" spans="1:10" s="377" customFormat="1" ht="25.5" customHeight="1">
      <c r="A118" s="698" t="s">
        <v>1050</v>
      </c>
      <c r="B118" s="441"/>
      <c r="C118" s="379"/>
      <c r="D118" s="379"/>
      <c r="E118" s="379"/>
      <c r="F118" s="379"/>
      <c r="G118" s="379"/>
      <c r="H118" s="379"/>
      <c r="I118" s="379"/>
      <c r="J118" s="379"/>
    </row>
    <row r="119" spans="1:10" s="377" customFormat="1" ht="25.5" customHeight="1">
      <c r="A119" s="698" t="s">
        <v>16</v>
      </c>
      <c r="B119" s="441"/>
      <c r="C119" s="379"/>
      <c r="D119" s="379"/>
      <c r="E119" s="379"/>
      <c r="F119" s="379"/>
      <c r="G119" s="379"/>
      <c r="H119" s="379"/>
      <c r="I119" s="379"/>
      <c r="J119" s="379"/>
    </row>
    <row r="120" spans="1:10" s="377" customFormat="1" ht="25.5" customHeight="1">
      <c r="A120" s="698" t="s">
        <v>1053</v>
      </c>
      <c r="B120" s="441"/>
      <c r="C120" s="379"/>
      <c r="D120" s="379"/>
      <c r="E120" s="379"/>
      <c r="F120" s="379"/>
      <c r="G120" s="379"/>
      <c r="H120" s="379"/>
      <c r="I120" s="379"/>
      <c r="J120" s="379"/>
    </row>
    <row r="121" spans="1:10" s="377" customFormat="1" ht="25.5" customHeight="1">
      <c r="A121" s="698" t="s">
        <v>1051</v>
      </c>
      <c r="B121" s="441"/>
      <c r="C121" s="379"/>
      <c r="D121" s="379"/>
      <c r="E121" s="379"/>
      <c r="F121" s="379"/>
      <c r="G121" s="379"/>
      <c r="H121" s="379"/>
      <c r="I121" s="379"/>
      <c r="J121" s="379"/>
    </row>
    <row r="122" spans="1:10" s="377" customFormat="1" ht="25.5" customHeight="1">
      <c r="A122" s="698" t="s">
        <v>1052</v>
      </c>
      <c r="B122" s="441"/>
      <c r="C122" s="379"/>
      <c r="D122" s="379"/>
      <c r="E122" s="379"/>
      <c r="F122" s="379"/>
      <c r="G122" s="379"/>
      <c r="H122" s="379"/>
      <c r="I122" s="379"/>
      <c r="J122" s="379"/>
    </row>
    <row r="123" spans="1:10" s="377" customFormat="1" ht="18.75" customHeight="1">
      <c r="A123" s="698"/>
      <c r="B123" s="441"/>
      <c r="C123" s="379"/>
      <c r="D123" s="379"/>
      <c r="E123" s="379"/>
      <c r="F123" s="379"/>
      <c r="G123" s="379"/>
      <c r="H123" s="379"/>
      <c r="I123" s="379"/>
      <c r="J123" s="379"/>
    </row>
    <row r="124" spans="2:9" s="41" customFormat="1" ht="18" customHeight="1">
      <c r="B124" s="49"/>
      <c r="H124" s="50"/>
      <c r="I124" s="45"/>
    </row>
    <row r="125" spans="1:11" s="115" customFormat="1" ht="25.5" customHeight="1">
      <c r="A125" s="621" t="s">
        <v>1027</v>
      </c>
      <c r="B125" s="621"/>
      <c r="C125" s="619"/>
      <c r="D125" s="621"/>
      <c r="E125" s="621"/>
      <c r="F125" s="621"/>
      <c r="G125" s="621"/>
      <c r="H125" s="621"/>
      <c r="I125" s="621"/>
      <c r="J125" s="622"/>
      <c r="K125" s="623"/>
    </row>
    <row r="126" spans="1:11" s="115" customFormat="1" ht="24.75" customHeight="1">
      <c r="A126" s="619"/>
      <c r="B126" s="619"/>
      <c r="C126" s="619"/>
      <c r="D126" s="619"/>
      <c r="E126" s="619"/>
      <c r="F126" s="619"/>
      <c r="G126" s="619"/>
      <c r="H126" s="620"/>
      <c r="I126" s="619"/>
      <c r="J126" s="619"/>
      <c r="K126" s="619"/>
    </row>
    <row r="127" spans="1:10" ht="25.5" customHeight="1">
      <c r="A127" s="426" t="s">
        <v>1017</v>
      </c>
      <c r="B127" s="4"/>
      <c r="C127" s="4"/>
      <c r="D127" s="4"/>
      <c r="E127" s="4"/>
      <c r="F127" s="4"/>
      <c r="G127" s="4"/>
      <c r="H127" s="4"/>
      <c r="I127" s="4"/>
      <c r="J127" s="4"/>
    </row>
    <row r="128" s="41" customFormat="1" ht="9.75" customHeight="1"/>
    <row r="129" spans="1:8" s="41" customFormat="1" ht="23.25">
      <c r="A129" s="56" t="s">
        <v>1054</v>
      </c>
      <c r="B129" s="40"/>
      <c r="C129" s="40"/>
      <c r="D129" s="40"/>
      <c r="E129" s="40"/>
      <c r="F129" s="40"/>
      <c r="G129" s="40"/>
      <c r="H129" s="40"/>
    </row>
    <row r="130" spans="1:8" s="41" customFormat="1" ht="23.25">
      <c r="A130" s="60"/>
      <c r="B130" s="379" t="s">
        <v>24</v>
      </c>
      <c r="C130" s="40"/>
      <c r="D130" s="40"/>
      <c r="E130" s="40"/>
      <c r="F130" s="40"/>
      <c r="G130" s="40"/>
      <c r="H130" s="40"/>
    </row>
    <row r="131" spans="1:8" s="41" customFormat="1" ht="23.25">
      <c r="A131" s="379" t="s">
        <v>443</v>
      </c>
      <c r="B131" s="27"/>
      <c r="C131" s="40"/>
      <c r="D131" s="40"/>
      <c r="E131" s="40"/>
      <c r="F131" s="40"/>
      <c r="G131" s="40"/>
      <c r="H131" s="40"/>
    </row>
    <row r="132" spans="1:8" s="41" customFormat="1" ht="23.25">
      <c r="A132" s="379" t="s">
        <v>116</v>
      </c>
      <c r="B132" s="27"/>
      <c r="C132" s="40"/>
      <c r="D132" s="40"/>
      <c r="E132" s="40"/>
      <c r="F132" s="40"/>
      <c r="G132" s="40"/>
      <c r="H132" s="40"/>
    </row>
    <row r="133" spans="1:2" s="41" customFormat="1" ht="23.25">
      <c r="A133" s="379" t="s">
        <v>133</v>
      </c>
      <c r="B133" s="379"/>
    </row>
    <row r="134" spans="1:2" s="41" customFormat="1" ht="23.25">
      <c r="A134" s="378" t="s">
        <v>117</v>
      </c>
      <c r="B134" s="27"/>
    </row>
    <row r="135" spans="1:2" s="41" customFormat="1" ht="7.5" customHeight="1">
      <c r="A135" s="378"/>
      <c r="B135" s="27"/>
    </row>
    <row r="136" spans="1:10" s="60" customFormat="1" ht="25.5" customHeight="1">
      <c r="A136" s="56" t="s">
        <v>1055</v>
      </c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2:10" s="60" customFormat="1" ht="25.5" customHeight="1">
      <c r="B137" s="379" t="s">
        <v>118</v>
      </c>
      <c r="C137" s="27"/>
      <c r="D137" s="27"/>
      <c r="E137" s="27"/>
      <c r="F137" s="27"/>
      <c r="G137" s="27"/>
      <c r="H137" s="27"/>
      <c r="I137" s="27"/>
      <c r="J137" s="27"/>
    </row>
    <row r="138" spans="1:10" s="60" customFormat="1" ht="25.5" customHeight="1">
      <c r="A138" s="379" t="s">
        <v>90</v>
      </c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1:10" s="3" customFormat="1" ht="25.5" customHeight="1">
      <c r="A139" s="379" t="s">
        <v>26</v>
      </c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1:10" s="3" customFormat="1" ht="7.5" customHeight="1">
      <c r="A140" s="379"/>
      <c r="B140" s="27"/>
      <c r="C140" s="27"/>
      <c r="D140" s="27"/>
      <c r="E140" s="27"/>
      <c r="F140" s="27"/>
      <c r="G140" s="27"/>
      <c r="H140" s="27"/>
      <c r="I140" s="27"/>
      <c r="J140" s="27"/>
    </row>
    <row r="141" spans="1:10" s="3" customFormat="1" ht="24.75" customHeight="1">
      <c r="A141" s="56" t="s">
        <v>1056</v>
      </c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2:10" s="3" customFormat="1" ht="24.75" customHeight="1">
      <c r="B142" s="379" t="s">
        <v>119</v>
      </c>
      <c r="C142" s="27"/>
      <c r="D142" s="27"/>
      <c r="E142" s="27"/>
      <c r="F142" s="27"/>
      <c r="G142" s="27"/>
      <c r="H142" s="27"/>
      <c r="I142" s="27"/>
      <c r="J142" s="27"/>
    </row>
    <row r="143" spans="1:10" s="3" customFormat="1" ht="24.75" customHeight="1">
      <c r="A143" s="379" t="s">
        <v>17</v>
      </c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1:10" s="3" customFormat="1" ht="7.5" customHeight="1">
      <c r="A144" s="379"/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1:10" s="3" customFormat="1" ht="23.25" customHeight="1">
      <c r="A145" s="61" t="s">
        <v>1057</v>
      </c>
      <c r="B145" s="4"/>
      <c r="C145" s="4"/>
      <c r="D145" s="4"/>
      <c r="E145" s="4"/>
      <c r="F145" s="4"/>
      <c r="G145" s="4"/>
      <c r="H145" s="4"/>
      <c r="I145" s="4"/>
      <c r="J145" s="4"/>
    </row>
    <row r="146" spans="1:10" s="3" customFormat="1" ht="23.25" customHeight="1">
      <c r="A146" s="4"/>
      <c r="B146" s="380" t="s">
        <v>120</v>
      </c>
      <c r="C146" s="4"/>
      <c r="D146" s="4"/>
      <c r="E146" s="4"/>
      <c r="F146" s="4"/>
      <c r="G146" s="4"/>
      <c r="H146" s="4"/>
      <c r="I146" s="4"/>
      <c r="J146" s="4"/>
    </row>
    <row r="147" spans="1:10" s="3" customFormat="1" ht="23.25" customHeight="1">
      <c r="A147" s="4"/>
      <c r="B147" s="4"/>
      <c r="C147" s="4"/>
      <c r="D147" s="4"/>
      <c r="E147" s="4"/>
      <c r="F147" s="4"/>
      <c r="G147" s="4"/>
      <c r="H147" s="63"/>
      <c r="J147" s="524" t="s">
        <v>243</v>
      </c>
    </row>
    <row r="148" spans="1:10" s="3" customFormat="1" ht="23.25" customHeight="1">
      <c r="A148" s="4"/>
      <c r="B148" s="4"/>
      <c r="C148" s="4"/>
      <c r="D148" s="4"/>
      <c r="E148" s="4"/>
      <c r="F148" s="4"/>
      <c r="G148" s="4"/>
      <c r="H148" s="30"/>
      <c r="I148" s="64" t="s">
        <v>601</v>
      </c>
      <c r="J148" s="56"/>
    </row>
    <row r="149" spans="1:10" s="3" customFormat="1" ht="23.25" customHeight="1">
      <c r="A149" s="4"/>
      <c r="B149" s="4"/>
      <c r="C149" s="4"/>
      <c r="D149" s="4"/>
      <c r="E149" s="4"/>
      <c r="F149" s="4"/>
      <c r="G149" s="4"/>
      <c r="H149" s="65"/>
      <c r="I149" s="66" t="s">
        <v>108</v>
      </c>
      <c r="J149" s="67"/>
    </row>
    <row r="150" spans="1:10" s="3" customFormat="1" ht="23.25" customHeight="1">
      <c r="A150" s="4"/>
      <c r="B150" s="4"/>
      <c r="C150" s="4"/>
      <c r="D150" s="4"/>
      <c r="E150" s="4"/>
      <c r="F150" s="4"/>
      <c r="G150" s="4"/>
      <c r="H150" s="384" t="s">
        <v>103</v>
      </c>
      <c r="I150" s="385"/>
      <c r="J150" s="384" t="s">
        <v>109</v>
      </c>
    </row>
    <row r="151" spans="1:10" s="3" customFormat="1" ht="23.25" customHeight="1">
      <c r="A151" s="4"/>
      <c r="B151" s="68" t="s">
        <v>725</v>
      </c>
      <c r="C151" s="4"/>
      <c r="D151" s="4"/>
      <c r="E151" s="4"/>
      <c r="F151" s="4"/>
      <c r="G151" s="4"/>
      <c r="H151" s="426"/>
      <c r="I151" s="426"/>
      <c r="J151" s="426"/>
    </row>
    <row r="152" spans="1:10" s="3" customFormat="1" ht="23.25" customHeight="1">
      <c r="A152" s="4"/>
      <c r="B152" s="380" t="s">
        <v>1032</v>
      </c>
      <c r="C152" s="4"/>
      <c r="D152" s="4"/>
      <c r="E152" s="4"/>
      <c r="F152" s="4"/>
      <c r="G152" s="4"/>
      <c r="H152" s="419">
        <v>0</v>
      </c>
      <c r="I152" s="505"/>
      <c r="J152" s="419">
        <v>0</v>
      </c>
    </row>
    <row r="153" spans="1:10" s="3" customFormat="1" ht="23.25" customHeight="1">
      <c r="A153" s="4"/>
      <c r="B153" s="68" t="s">
        <v>726</v>
      </c>
      <c r="C153" s="4"/>
      <c r="D153" s="4"/>
      <c r="E153" s="4"/>
      <c r="F153" s="4"/>
      <c r="G153" s="4"/>
      <c r="H153" s="505"/>
      <c r="I153" s="505"/>
      <c r="J153" s="505"/>
    </row>
    <row r="154" spans="1:10" s="3" customFormat="1" ht="23.25" customHeight="1">
      <c r="A154" s="4"/>
      <c r="B154" s="62" t="s">
        <v>727</v>
      </c>
      <c r="C154" s="4"/>
      <c r="D154" s="4"/>
      <c r="E154" s="4"/>
      <c r="F154" s="4"/>
      <c r="G154" s="4"/>
      <c r="H154" s="505"/>
      <c r="I154" s="505"/>
      <c r="J154" s="505"/>
    </row>
    <row r="155" spans="1:10" s="3" customFormat="1" ht="23.25" customHeight="1">
      <c r="A155" s="4"/>
      <c r="B155" s="69" t="s">
        <v>728</v>
      </c>
      <c r="C155" s="4"/>
      <c r="D155" s="4"/>
      <c r="E155" s="4"/>
      <c r="F155" s="4"/>
      <c r="G155" s="4"/>
      <c r="H155" s="501">
        <v>-5646775.779999999</v>
      </c>
      <c r="I155" s="70"/>
      <c r="J155" s="501">
        <v>31519561.55</v>
      </c>
    </row>
    <row r="156" spans="1:10" s="3" customFormat="1" ht="23.25" customHeight="1" thickBot="1">
      <c r="A156" s="4"/>
      <c r="B156" s="380" t="s">
        <v>91</v>
      </c>
      <c r="C156" s="4"/>
      <c r="D156" s="4"/>
      <c r="E156" s="4"/>
      <c r="F156" s="4"/>
      <c r="G156" s="4"/>
      <c r="H156" s="71">
        <f>SUM(H152:H155)</f>
        <v>-5646775.779999999</v>
      </c>
      <c r="I156" s="70"/>
      <c r="J156" s="71">
        <f>SUM(J152:J155)</f>
        <v>31519561.55</v>
      </c>
    </row>
    <row r="157" spans="1:10" s="3" customFormat="1" ht="16.5" customHeight="1" thickTop="1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s="3" customFormat="1" ht="23.25" customHeight="1">
      <c r="A158" s="4"/>
      <c r="B158" s="4"/>
      <c r="C158" s="4"/>
      <c r="D158" s="4"/>
      <c r="E158" s="4"/>
      <c r="F158" s="4"/>
      <c r="G158" s="4"/>
      <c r="H158" s="63"/>
      <c r="J158" s="524" t="s">
        <v>243</v>
      </c>
    </row>
    <row r="159" spans="1:10" s="3" customFormat="1" ht="23.25" customHeight="1">
      <c r="A159" s="4"/>
      <c r="B159" s="4"/>
      <c r="C159" s="4"/>
      <c r="D159" s="4"/>
      <c r="E159" s="4"/>
      <c r="F159" s="4"/>
      <c r="G159" s="4"/>
      <c r="H159" s="30"/>
      <c r="I159" s="72" t="s">
        <v>791</v>
      </c>
      <c r="J159" s="56"/>
    </row>
    <row r="160" spans="1:10" s="3" customFormat="1" ht="23.25" customHeight="1">
      <c r="A160" s="4"/>
      <c r="B160" s="4"/>
      <c r="C160" s="4"/>
      <c r="D160" s="4"/>
      <c r="E160" s="4"/>
      <c r="F160" s="4"/>
      <c r="G160" s="4"/>
      <c r="H160" s="65"/>
      <c r="I160" s="66" t="s">
        <v>108</v>
      </c>
      <c r="J160" s="67"/>
    </row>
    <row r="161" spans="1:10" s="3" customFormat="1" ht="23.25" customHeight="1">
      <c r="A161" s="4"/>
      <c r="B161" s="4"/>
      <c r="C161" s="4"/>
      <c r="D161" s="4"/>
      <c r="E161" s="4"/>
      <c r="F161" s="4"/>
      <c r="G161" s="4"/>
      <c r="H161" s="384" t="s">
        <v>103</v>
      </c>
      <c r="I161" s="385"/>
      <c r="J161" s="384" t="s">
        <v>109</v>
      </c>
    </row>
    <row r="162" spans="1:10" s="3" customFormat="1" ht="23.25" customHeight="1">
      <c r="A162" s="4"/>
      <c r="B162" s="68" t="s">
        <v>725</v>
      </c>
      <c r="C162" s="4"/>
      <c r="D162" s="4"/>
      <c r="E162" s="4"/>
      <c r="F162" s="4"/>
      <c r="G162" s="4"/>
      <c r="H162" s="426"/>
      <c r="I162" s="426"/>
      <c r="J162" s="426"/>
    </row>
    <row r="163" spans="1:10" s="3" customFormat="1" ht="23.25" customHeight="1">
      <c r="A163" s="4"/>
      <c r="B163" s="380" t="s">
        <v>1032</v>
      </c>
      <c r="C163" s="4"/>
      <c r="D163" s="4"/>
      <c r="E163" s="4"/>
      <c r="F163" s="4"/>
      <c r="G163" s="4"/>
      <c r="H163" s="419">
        <v>0</v>
      </c>
      <c r="I163" s="505"/>
      <c r="J163" s="419">
        <v>0</v>
      </c>
    </row>
    <row r="164" spans="1:10" s="3" customFormat="1" ht="23.25" customHeight="1">
      <c r="A164" s="4"/>
      <c r="B164" s="68" t="s">
        <v>726</v>
      </c>
      <c r="C164" s="4"/>
      <c r="D164" s="4"/>
      <c r="E164" s="4"/>
      <c r="F164" s="4"/>
      <c r="G164" s="4"/>
      <c r="H164" s="505"/>
      <c r="I164" s="505"/>
      <c r="J164" s="505"/>
    </row>
    <row r="165" spans="1:10" s="3" customFormat="1" ht="23.25" customHeight="1">
      <c r="A165" s="4"/>
      <c r="B165" s="62" t="s">
        <v>727</v>
      </c>
      <c r="C165" s="4"/>
      <c r="D165" s="4"/>
      <c r="E165" s="4"/>
      <c r="F165" s="4"/>
      <c r="G165" s="4"/>
      <c r="H165" s="505"/>
      <c r="I165" s="505"/>
      <c r="J165" s="505"/>
    </row>
    <row r="166" spans="1:10" s="3" customFormat="1" ht="23.25" customHeight="1">
      <c r="A166" s="4"/>
      <c r="B166" s="69" t="s">
        <v>728</v>
      </c>
      <c r="C166" s="4"/>
      <c r="D166" s="4"/>
      <c r="E166" s="4"/>
      <c r="F166" s="4"/>
      <c r="G166" s="4"/>
      <c r="H166" s="419">
        <v>-6696775.78</v>
      </c>
      <c r="I166" s="70"/>
      <c r="J166" s="501">
        <v>31519561.55</v>
      </c>
    </row>
    <row r="167" spans="1:10" s="3" customFormat="1" ht="23.25" customHeight="1" thickBot="1">
      <c r="A167" s="4"/>
      <c r="B167" s="380" t="s">
        <v>91</v>
      </c>
      <c r="C167" s="4"/>
      <c r="D167" s="4"/>
      <c r="E167" s="4"/>
      <c r="F167" s="4"/>
      <c r="G167" s="4"/>
      <c r="H167" s="71">
        <f>SUM(H163:H166)</f>
        <v>-6696775.78</v>
      </c>
      <c r="I167" s="70"/>
      <c r="J167" s="71">
        <f>SUM(J163:J166)</f>
        <v>31519561.55</v>
      </c>
    </row>
    <row r="168" spans="1:10" s="3" customFormat="1" ht="24" thickTop="1">
      <c r="A168" s="379"/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1:10" s="3" customFormat="1" ht="24.75" customHeight="1">
      <c r="A169" s="379"/>
      <c r="B169" s="27"/>
      <c r="C169" s="27"/>
      <c r="D169" s="27"/>
      <c r="E169" s="27"/>
      <c r="F169" s="27"/>
      <c r="G169" s="27"/>
      <c r="H169" s="27"/>
      <c r="I169" s="27"/>
      <c r="J169" s="27"/>
    </row>
    <row r="170" spans="1:11" s="115" customFormat="1" ht="25.5" customHeight="1">
      <c r="A170" s="621" t="s">
        <v>1027</v>
      </c>
      <c r="B170" s="621"/>
      <c r="C170" s="619"/>
      <c r="D170" s="621"/>
      <c r="E170" s="621"/>
      <c r="F170" s="621"/>
      <c r="G170" s="621"/>
      <c r="H170" s="621"/>
      <c r="I170" s="621"/>
      <c r="J170" s="622"/>
      <c r="K170" s="623"/>
    </row>
    <row r="171" spans="1:11" s="115" customFormat="1" ht="24.75" customHeight="1">
      <c r="A171" s="619"/>
      <c r="B171" s="619"/>
      <c r="C171" s="619"/>
      <c r="D171" s="619"/>
      <c r="E171" s="619"/>
      <c r="F171" s="619"/>
      <c r="G171" s="619"/>
      <c r="H171" s="620"/>
      <c r="I171" s="619"/>
      <c r="J171" s="619"/>
      <c r="K171" s="619"/>
    </row>
    <row r="172" spans="1:10" s="3" customFormat="1" ht="24.75" customHeight="1">
      <c r="A172" s="426" t="s">
        <v>881</v>
      </c>
      <c r="B172" s="4"/>
      <c r="C172" s="4"/>
      <c r="D172" s="4"/>
      <c r="E172" s="4"/>
      <c r="F172" s="4"/>
      <c r="G172" s="4"/>
      <c r="H172" s="4"/>
      <c r="I172" s="4"/>
      <c r="J172" s="4"/>
    </row>
    <row r="173" spans="1:10" s="3" customFormat="1" ht="18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s="3" customFormat="1" ht="23.25" customHeight="1">
      <c r="A174" s="61" t="s">
        <v>1058</v>
      </c>
      <c r="B174" s="73"/>
      <c r="C174" s="27"/>
      <c r="D174" s="27"/>
      <c r="E174" s="27"/>
      <c r="F174" s="27"/>
      <c r="G174" s="27"/>
      <c r="H174" s="27"/>
      <c r="I174" s="27"/>
      <c r="J174" s="27"/>
    </row>
    <row r="175" spans="1:10" s="3" customFormat="1" ht="23.25" customHeight="1">
      <c r="A175" s="73"/>
      <c r="B175" s="73" t="s">
        <v>735</v>
      </c>
      <c r="C175" s="27"/>
      <c r="D175" s="27"/>
      <c r="E175" s="27"/>
      <c r="F175" s="27"/>
      <c r="G175" s="27"/>
      <c r="H175" s="27"/>
      <c r="I175" s="27"/>
      <c r="J175" s="27"/>
    </row>
    <row r="176" spans="1:10" s="3" customFormat="1" ht="23.25" customHeight="1">
      <c r="A176" s="27"/>
      <c r="B176" s="73"/>
      <c r="C176" s="73"/>
      <c r="D176" s="73"/>
      <c r="E176" s="73"/>
      <c r="F176" s="63"/>
      <c r="G176" s="73"/>
      <c r="H176" s="63"/>
      <c r="J176" s="524" t="s">
        <v>243</v>
      </c>
    </row>
    <row r="177" spans="1:10" s="3" customFormat="1" ht="23.25" customHeight="1">
      <c r="A177" s="27"/>
      <c r="B177" s="73"/>
      <c r="C177" s="73"/>
      <c r="D177" s="30"/>
      <c r="F177" s="56"/>
      <c r="G177" s="61"/>
      <c r="H177" s="30"/>
      <c r="I177" s="64"/>
      <c r="J177" s="56"/>
    </row>
    <row r="178" spans="1:10" s="3" customFormat="1" ht="23.25" customHeight="1">
      <c r="A178" s="27"/>
      <c r="B178" s="73"/>
      <c r="C178" s="73"/>
      <c r="D178" s="30"/>
      <c r="E178" s="72"/>
      <c r="F178" s="56"/>
      <c r="G178" s="64" t="s">
        <v>1033</v>
      </c>
      <c r="H178" s="30"/>
      <c r="I178" s="72"/>
      <c r="J178" s="56"/>
    </row>
    <row r="179" spans="1:11" ht="23.25" customHeight="1">
      <c r="A179" s="27"/>
      <c r="B179" s="73"/>
      <c r="C179" s="73"/>
      <c r="D179" s="718"/>
      <c r="E179" s="719" t="s">
        <v>769</v>
      </c>
      <c r="F179" s="720"/>
      <c r="G179" s="721"/>
      <c r="H179" s="718"/>
      <c r="I179" s="719" t="s">
        <v>108</v>
      </c>
      <c r="J179" s="720"/>
      <c r="K179" s="3"/>
    </row>
    <row r="180" spans="1:10" s="3" customFormat="1" ht="23.25" customHeight="1">
      <c r="A180" s="27"/>
      <c r="B180" s="73"/>
      <c r="C180" s="73"/>
      <c r="D180" s="384" t="s">
        <v>103</v>
      </c>
      <c r="E180" s="385"/>
      <c r="F180" s="384" t="s">
        <v>109</v>
      </c>
      <c r="G180" s="46"/>
      <c r="H180" s="384" t="s">
        <v>103</v>
      </c>
      <c r="I180" s="385"/>
      <c r="J180" s="384" t="s">
        <v>109</v>
      </c>
    </row>
    <row r="181" spans="1:10" s="3" customFormat="1" ht="23.25" customHeight="1">
      <c r="A181" s="73" t="s">
        <v>775</v>
      </c>
      <c r="B181" s="73"/>
      <c r="D181" s="735">
        <v>362938780.41999996</v>
      </c>
      <c r="E181" s="735"/>
      <c r="F181" s="735">
        <v>361782230.53</v>
      </c>
      <c r="G181" s="736"/>
      <c r="H181" s="735">
        <v>1084942289.58</v>
      </c>
      <c r="I181" s="735"/>
      <c r="J181" s="735">
        <v>1066394755.24</v>
      </c>
    </row>
    <row r="182" spans="1:10" s="3" customFormat="1" ht="23.25" customHeight="1">
      <c r="A182" s="73" t="s">
        <v>563</v>
      </c>
      <c r="B182" s="73"/>
      <c r="D182" s="735">
        <v>86463179.10000001</v>
      </c>
      <c r="E182" s="735"/>
      <c r="F182" s="735">
        <v>93253685.63</v>
      </c>
      <c r="G182" s="736"/>
      <c r="H182" s="735">
        <v>239553785.23000002</v>
      </c>
      <c r="I182" s="735"/>
      <c r="J182" s="735">
        <v>276297486.88</v>
      </c>
    </row>
    <row r="183" spans="1:10" s="3" customFormat="1" ht="23.25" customHeight="1">
      <c r="A183" s="73" t="s">
        <v>186</v>
      </c>
      <c r="B183" s="73"/>
      <c r="D183" s="735">
        <v>19201029.53</v>
      </c>
      <c r="E183" s="735"/>
      <c r="F183" s="735">
        <v>16956572.9</v>
      </c>
      <c r="G183" s="736"/>
      <c r="H183" s="735">
        <v>52708075.63</v>
      </c>
      <c r="I183" s="735"/>
      <c r="J183" s="735">
        <v>50940583.54</v>
      </c>
    </row>
    <row r="184" spans="1:10" s="3" customFormat="1" ht="23.25" customHeight="1">
      <c r="A184" s="73" t="s">
        <v>773</v>
      </c>
      <c r="B184" s="73"/>
      <c r="D184" s="735">
        <v>36817474.32000001</v>
      </c>
      <c r="E184" s="735"/>
      <c r="F184" s="386">
        <v>-524294.39</v>
      </c>
      <c r="G184" s="475"/>
      <c r="H184" s="735">
        <v>37469076.95</v>
      </c>
      <c r="I184" s="735"/>
      <c r="J184" s="735">
        <v>38251452.53</v>
      </c>
    </row>
    <row r="185" spans="1:10" s="3" customFormat="1" ht="23.25" customHeight="1">
      <c r="A185" s="73" t="s">
        <v>187</v>
      </c>
      <c r="B185" s="73"/>
      <c r="D185" s="735">
        <v>13736124.64</v>
      </c>
      <c r="E185" s="735"/>
      <c r="F185" s="735">
        <v>13764281.89</v>
      </c>
      <c r="G185" s="475"/>
      <c r="H185" s="735">
        <v>42433647.63</v>
      </c>
      <c r="I185" s="735"/>
      <c r="J185" s="735">
        <v>43500322.24</v>
      </c>
    </row>
    <row r="186" spans="1:10" s="3" customFormat="1" ht="23.25" customHeight="1">
      <c r="A186" s="73" t="s">
        <v>776</v>
      </c>
      <c r="B186" s="73"/>
      <c r="D186" s="735">
        <v>42850798.98</v>
      </c>
      <c r="E186" s="735"/>
      <c r="F186" s="735">
        <v>40347742.1</v>
      </c>
      <c r="G186" s="475"/>
      <c r="H186" s="735">
        <v>120128127.32</v>
      </c>
      <c r="I186" s="735"/>
      <c r="J186" s="735">
        <v>118547986.46</v>
      </c>
    </row>
    <row r="187" spans="1:10" s="3" customFormat="1" ht="23.25" customHeight="1">
      <c r="A187" s="73" t="s">
        <v>777</v>
      </c>
      <c r="B187" s="73"/>
      <c r="D187" s="735">
        <v>45007510.77</v>
      </c>
      <c r="E187" s="735"/>
      <c r="F187" s="735">
        <v>43828725.79</v>
      </c>
      <c r="G187" s="475"/>
      <c r="H187" s="735">
        <v>132143417.19</v>
      </c>
      <c r="I187" s="735"/>
      <c r="J187" s="735">
        <v>128538799.86</v>
      </c>
    </row>
    <row r="188" spans="1:10" s="3" customFormat="1" ht="23.25" customHeight="1">
      <c r="A188" s="73" t="s">
        <v>409</v>
      </c>
      <c r="B188" s="73"/>
      <c r="D188" s="735"/>
      <c r="E188" s="735"/>
      <c r="F188" s="735"/>
      <c r="G188" s="475"/>
      <c r="H188" s="735"/>
      <c r="I188" s="735"/>
      <c r="J188" s="735"/>
    </row>
    <row r="189" spans="1:10" s="3" customFormat="1" ht="23.25" customHeight="1">
      <c r="A189" s="73"/>
      <c r="B189" s="73" t="s">
        <v>410</v>
      </c>
      <c r="D189" s="735">
        <v>13615792.12</v>
      </c>
      <c r="E189" s="735"/>
      <c r="F189" s="735">
        <v>13797435.82</v>
      </c>
      <c r="G189" s="475"/>
      <c r="H189" s="735">
        <v>37318411.11</v>
      </c>
      <c r="I189" s="735"/>
      <c r="J189" s="735">
        <v>37672211.05</v>
      </c>
    </row>
    <row r="190" spans="1:10" s="3" customFormat="1" ht="23.25" customHeight="1">
      <c r="A190" s="73" t="s">
        <v>414</v>
      </c>
      <c r="B190" s="73"/>
      <c r="D190" s="735">
        <v>11436260</v>
      </c>
      <c r="E190" s="735"/>
      <c r="F190" s="735">
        <v>11614561.75</v>
      </c>
      <c r="G190" s="475"/>
      <c r="H190" s="735">
        <v>41116264.44</v>
      </c>
      <c r="I190" s="735"/>
      <c r="J190" s="735">
        <v>44414210.75</v>
      </c>
    </row>
    <row r="191" spans="1:10" s="3" customFormat="1" ht="23.25" customHeight="1">
      <c r="A191" s="73" t="s">
        <v>415</v>
      </c>
      <c r="B191" s="73"/>
      <c r="D191" s="735">
        <v>652800</v>
      </c>
      <c r="E191" s="735"/>
      <c r="F191" s="735">
        <v>1164000</v>
      </c>
      <c r="G191" s="475"/>
      <c r="H191" s="735">
        <v>1876000</v>
      </c>
      <c r="I191" s="735"/>
      <c r="J191" s="735">
        <v>3880000</v>
      </c>
    </row>
    <row r="192" spans="1:10" s="3" customFormat="1" ht="7.5" customHeight="1">
      <c r="A192" s="73"/>
      <c r="B192" s="73"/>
      <c r="D192" s="386"/>
      <c r="E192" s="474"/>
      <c r="F192" s="386"/>
      <c r="G192" s="475"/>
      <c r="H192" s="386"/>
      <c r="I192" s="474"/>
      <c r="J192" s="386"/>
    </row>
    <row r="193" spans="1:10" s="79" customFormat="1" ht="24.75" customHeight="1">
      <c r="A193" s="78" t="s">
        <v>1059</v>
      </c>
      <c r="C193" s="80"/>
      <c r="D193" s="81"/>
      <c r="E193" s="77"/>
      <c r="F193" s="81"/>
      <c r="G193" s="82"/>
      <c r="H193" s="74"/>
      <c r="I193" s="83"/>
      <c r="J193" s="84"/>
    </row>
    <row r="194" spans="2:10" s="79" customFormat="1" ht="24.75" customHeight="1">
      <c r="B194" s="700" t="s">
        <v>1076</v>
      </c>
      <c r="C194" s="80"/>
      <c r="F194" s="3"/>
      <c r="G194" s="80"/>
      <c r="H194" s="75"/>
      <c r="J194" s="3"/>
    </row>
    <row r="195" spans="1:10" s="79" customFormat="1" ht="24.75" customHeight="1">
      <c r="A195" s="699" t="s">
        <v>1075</v>
      </c>
      <c r="C195" s="80"/>
      <c r="F195" s="3"/>
      <c r="G195" s="80"/>
      <c r="H195" s="74"/>
      <c r="J195" s="3"/>
    </row>
    <row r="196" spans="3:10" s="79" customFormat="1" ht="7.5" customHeight="1">
      <c r="C196" s="80"/>
      <c r="F196" s="3"/>
      <c r="G196" s="80"/>
      <c r="H196" s="74"/>
      <c r="J196" s="3"/>
    </row>
    <row r="197" spans="1:10" s="79" customFormat="1" ht="24.75" customHeight="1">
      <c r="A197" s="78" t="s">
        <v>1060</v>
      </c>
      <c r="C197" s="80"/>
      <c r="F197" s="3"/>
      <c r="G197" s="80"/>
      <c r="H197" s="85"/>
      <c r="J197" s="3"/>
    </row>
    <row r="198" spans="2:10" s="79" customFormat="1" ht="24.75" customHeight="1">
      <c r="B198" s="700" t="s">
        <v>1077</v>
      </c>
      <c r="C198" s="80"/>
      <c r="F198" s="3"/>
      <c r="G198" s="80"/>
      <c r="H198" s="85"/>
      <c r="J198" s="3"/>
    </row>
    <row r="199" spans="1:10" s="79" customFormat="1" ht="24.75" customHeight="1">
      <c r="A199" s="699" t="s">
        <v>1074</v>
      </c>
      <c r="C199" s="80"/>
      <c r="F199" s="3"/>
      <c r="G199" s="80"/>
      <c r="H199" s="3"/>
      <c r="J199" s="3"/>
    </row>
    <row r="200" ht="7.5" customHeight="1"/>
    <row r="201" spans="1:8" s="57" customFormat="1" ht="24.75" customHeight="1">
      <c r="A201" s="87" t="s">
        <v>1061</v>
      </c>
      <c r="B201" s="88"/>
      <c r="C201" s="88"/>
      <c r="D201" s="88"/>
      <c r="E201" s="88"/>
      <c r="F201" s="88"/>
      <c r="G201" s="88"/>
      <c r="H201" s="89"/>
    </row>
    <row r="202" spans="1:8" s="90" customFormat="1" ht="24.75" customHeight="1">
      <c r="A202" s="88" t="s">
        <v>804</v>
      </c>
      <c r="B202" s="701" t="s">
        <v>1078</v>
      </c>
      <c r="D202" s="91"/>
      <c r="E202" s="91"/>
      <c r="F202" s="91"/>
      <c r="G202" s="91"/>
      <c r="H202" s="91"/>
    </row>
    <row r="203" spans="1:8" s="90" customFormat="1" ht="24.75" customHeight="1">
      <c r="A203" s="701" t="s">
        <v>1079</v>
      </c>
      <c r="B203" s="91"/>
      <c r="C203" s="91"/>
      <c r="D203" s="91"/>
      <c r="E203" s="91"/>
      <c r="F203" s="91"/>
      <c r="G203" s="91"/>
      <c r="H203" s="91"/>
    </row>
    <row r="204" ht="7.5" customHeight="1"/>
    <row r="205" spans="1:10" s="3" customFormat="1" ht="23.25">
      <c r="A205" s="9" t="s">
        <v>1062</v>
      </c>
      <c r="B205" s="19"/>
      <c r="C205" s="19"/>
      <c r="D205" s="19"/>
      <c r="E205" s="19"/>
      <c r="F205" s="20"/>
      <c r="G205" s="19"/>
      <c r="H205" s="19"/>
      <c r="I205" s="19"/>
      <c r="J205" s="19"/>
    </row>
    <row r="206" spans="1:10" s="3" customFormat="1" ht="22.5" customHeight="1">
      <c r="A206" s="377" t="s">
        <v>1063</v>
      </c>
      <c r="B206" s="19"/>
      <c r="C206" s="19"/>
      <c r="D206" s="19"/>
      <c r="E206" s="19"/>
      <c r="F206" s="20"/>
      <c r="G206" s="19"/>
      <c r="H206" s="19"/>
      <c r="I206" s="19"/>
      <c r="J206" s="19"/>
    </row>
    <row r="207" spans="1:10" s="3" customFormat="1" ht="22.5" customHeight="1">
      <c r="A207" s="377" t="s">
        <v>121</v>
      </c>
      <c r="B207" s="19"/>
      <c r="C207" s="19"/>
      <c r="D207" s="19"/>
      <c r="E207" s="19"/>
      <c r="F207" s="20"/>
      <c r="G207" s="19"/>
      <c r="H207" s="19"/>
      <c r="I207" s="19"/>
      <c r="J207" s="19"/>
    </row>
    <row r="208" spans="1:10" s="3" customFormat="1" ht="22.5" customHeight="1">
      <c r="A208" s="377" t="s">
        <v>1064</v>
      </c>
      <c r="B208" s="19"/>
      <c r="C208" s="19"/>
      <c r="D208" s="19"/>
      <c r="E208" s="19"/>
      <c r="F208" s="20"/>
      <c r="G208" s="19"/>
      <c r="H208" s="19"/>
      <c r="I208" s="19"/>
      <c r="J208" s="19"/>
    </row>
    <row r="209" spans="1:10" s="3" customFormat="1" ht="22.5" customHeight="1">
      <c r="A209" s="377" t="s">
        <v>134</v>
      </c>
      <c r="B209" s="19"/>
      <c r="C209" s="19"/>
      <c r="D209" s="19"/>
      <c r="E209" s="19"/>
      <c r="F209" s="20"/>
      <c r="G209" s="19"/>
      <c r="H209" s="19"/>
      <c r="I209" s="19"/>
      <c r="J209" s="19"/>
    </row>
    <row r="210" spans="1:10" s="3" customFormat="1" ht="22.5" customHeight="1">
      <c r="A210" s="377" t="s">
        <v>135</v>
      </c>
      <c r="B210" s="19"/>
      <c r="C210" s="19"/>
      <c r="D210" s="19"/>
      <c r="E210" s="19"/>
      <c r="F210" s="20"/>
      <c r="G210" s="19"/>
      <c r="H210" s="19"/>
      <c r="I210" s="19"/>
      <c r="J210" s="19"/>
    </row>
    <row r="211" spans="1:10" s="3" customFormat="1" ht="22.5" customHeight="1">
      <c r="A211" s="377"/>
      <c r="B211" s="19"/>
      <c r="C211" s="19"/>
      <c r="D211" s="19"/>
      <c r="E211" s="19"/>
      <c r="F211" s="20"/>
      <c r="G211" s="19"/>
      <c r="H211" s="19"/>
      <c r="I211" s="19"/>
      <c r="J211" s="19"/>
    </row>
    <row r="215" spans="1:11" s="115" customFormat="1" ht="25.5" customHeight="1">
      <c r="A215" s="621" t="s">
        <v>1027</v>
      </c>
      <c r="B215" s="621"/>
      <c r="C215" s="619"/>
      <c r="D215" s="621"/>
      <c r="E215" s="621"/>
      <c r="F215" s="621"/>
      <c r="G215" s="621"/>
      <c r="H215" s="621"/>
      <c r="I215" s="621"/>
      <c r="J215" s="622"/>
      <c r="K215" s="623"/>
    </row>
    <row r="216" spans="1:11" s="115" customFormat="1" ht="24.75" customHeight="1">
      <c r="A216" s="619"/>
      <c r="B216" s="619"/>
      <c r="C216" s="619"/>
      <c r="D216" s="619"/>
      <c r="E216" s="619"/>
      <c r="F216" s="619"/>
      <c r="G216" s="619"/>
      <c r="H216" s="620"/>
      <c r="I216" s="619"/>
      <c r="J216" s="619"/>
      <c r="K216" s="619"/>
    </row>
    <row r="217" spans="1:10" s="3" customFormat="1" ht="24.75" customHeight="1">
      <c r="A217" s="426" t="s">
        <v>882</v>
      </c>
      <c r="B217" s="4"/>
      <c r="C217" s="4"/>
      <c r="D217" s="4"/>
      <c r="E217" s="4"/>
      <c r="F217" s="4"/>
      <c r="G217" s="4"/>
      <c r="H217" s="4"/>
      <c r="I217" s="4"/>
      <c r="J217" s="4"/>
    </row>
    <row r="218" ht="18"/>
    <row r="219" spans="1:10" s="3" customFormat="1" ht="23.25">
      <c r="A219" s="9" t="s">
        <v>1065</v>
      </c>
      <c r="B219" s="19"/>
      <c r="C219" s="19"/>
      <c r="D219" s="19"/>
      <c r="E219" s="19"/>
      <c r="F219" s="20"/>
      <c r="G219" s="19"/>
      <c r="H219" s="19"/>
      <c r="I219" s="19"/>
      <c r="J219" s="19"/>
    </row>
    <row r="220" spans="1:6" s="19" customFormat="1" ht="22.5" customHeight="1">
      <c r="A220" s="377" t="s">
        <v>1067</v>
      </c>
      <c r="F220" s="20"/>
    </row>
    <row r="221" spans="1:6" s="19" customFormat="1" ht="22.5" customHeight="1">
      <c r="A221" s="377" t="s">
        <v>418</v>
      </c>
      <c r="F221" s="20"/>
    </row>
    <row r="222" spans="1:6" s="19" customFormat="1" ht="22.5" customHeight="1">
      <c r="A222" s="377" t="s">
        <v>1066</v>
      </c>
      <c r="F222" s="20"/>
    </row>
    <row r="223" spans="1:6" s="19" customFormat="1" ht="22.5" customHeight="1">
      <c r="A223" s="377" t="s">
        <v>1068</v>
      </c>
      <c r="F223" s="20"/>
    </row>
    <row r="224" spans="1:6" s="19" customFormat="1" ht="22.5" customHeight="1">
      <c r="A224" s="377" t="s">
        <v>1069</v>
      </c>
      <c r="F224" s="20"/>
    </row>
    <row r="225" spans="1:6" s="19" customFormat="1" ht="22.5" customHeight="1">
      <c r="A225" s="377" t="s">
        <v>1070</v>
      </c>
      <c r="F225" s="20"/>
    </row>
    <row r="226" spans="1:6" s="19" customFormat="1" ht="22.5" customHeight="1">
      <c r="A226" s="377" t="s">
        <v>146</v>
      </c>
      <c r="F226" s="20"/>
    </row>
    <row r="227" spans="1:6" s="19" customFormat="1" ht="22.5" customHeight="1">
      <c r="A227" s="377" t="s">
        <v>147</v>
      </c>
      <c r="F227" s="20"/>
    </row>
    <row r="228" spans="1:6" s="19" customFormat="1" ht="23.25">
      <c r="A228" s="377" t="s">
        <v>148</v>
      </c>
      <c r="F228" s="20"/>
    </row>
    <row r="229" spans="1:6" s="19" customFormat="1" ht="22.5" customHeight="1">
      <c r="A229" s="377" t="s">
        <v>149</v>
      </c>
      <c r="F229" s="20"/>
    </row>
    <row r="230" spans="1:6" s="19" customFormat="1" ht="22.5" customHeight="1">
      <c r="A230" s="377" t="s">
        <v>1071</v>
      </c>
      <c r="F230" s="20"/>
    </row>
    <row r="231" spans="1:6" s="19" customFormat="1" ht="22.5" customHeight="1">
      <c r="A231" s="377" t="s">
        <v>1072</v>
      </c>
      <c r="F231" s="20"/>
    </row>
    <row r="232" spans="1:6" s="19" customFormat="1" ht="23.25">
      <c r="A232" s="377" t="s">
        <v>22</v>
      </c>
      <c r="F232" s="20"/>
    </row>
    <row r="233" spans="1:6" s="19" customFormat="1" ht="22.5" customHeight="1">
      <c r="A233" s="377" t="s">
        <v>1073</v>
      </c>
      <c r="F233" s="20"/>
    </row>
    <row r="234" spans="1:6" s="19" customFormat="1" ht="12.75" customHeight="1">
      <c r="A234" s="19" t="s">
        <v>752</v>
      </c>
      <c r="F234" s="20"/>
    </row>
    <row r="235" spans="1:6" s="19" customFormat="1" ht="22.5" customHeight="1">
      <c r="A235" s="377" t="s">
        <v>122</v>
      </c>
      <c r="F235" s="20"/>
    </row>
    <row r="236" spans="1:6" s="19" customFormat="1" ht="22.5" customHeight="1">
      <c r="A236" s="377" t="s">
        <v>150</v>
      </c>
      <c r="F236" s="20"/>
    </row>
    <row r="237" s="19" customFormat="1" ht="12.75" customHeight="1">
      <c r="F237" s="20"/>
    </row>
    <row r="238" spans="1:6" s="19" customFormat="1" ht="22.5" customHeight="1">
      <c r="A238" s="377" t="s">
        <v>123</v>
      </c>
      <c r="F238" s="20"/>
    </row>
    <row r="239" spans="1:6" s="19" customFormat="1" ht="22.5" customHeight="1">
      <c r="A239" s="377" t="s">
        <v>18</v>
      </c>
      <c r="F239" s="20"/>
    </row>
    <row r="240" spans="1:6" s="19" customFormat="1" ht="12.75" customHeight="1">
      <c r="A240" s="377"/>
      <c r="F240" s="20"/>
    </row>
    <row r="241" spans="1:10" s="19" customFormat="1" ht="22.5" customHeight="1">
      <c r="A241" s="377" t="s">
        <v>124</v>
      </c>
      <c r="B241" s="377"/>
      <c r="C241" s="377"/>
      <c r="D241" s="377"/>
      <c r="E241" s="377"/>
      <c r="F241" s="449"/>
      <c r="G241" s="377"/>
      <c r="H241" s="377"/>
      <c r="I241" s="377"/>
      <c r="J241" s="377"/>
    </row>
    <row r="242" spans="1:10" s="19" customFormat="1" ht="22.5" customHeight="1">
      <c r="A242" s="377" t="s">
        <v>27</v>
      </c>
      <c r="B242" s="377"/>
      <c r="C242" s="377"/>
      <c r="D242" s="377"/>
      <c r="E242" s="377"/>
      <c r="F242" s="449"/>
      <c r="G242" s="377"/>
      <c r="H242" s="377"/>
      <c r="I242" s="377"/>
      <c r="J242" s="377"/>
    </row>
    <row r="243" spans="1:10" s="19" customFormat="1" ht="23.25">
      <c r="A243" s="377" t="s">
        <v>1081</v>
      </c>
      <c r="B243" s="377"/>
      <c r="C243" s="377"/>
      <c r="D243" s="377"/>
      <c r="E243" s="377"/>
      <c r="F243" s="449"/>
      <c r="G243" s="377"/>
      <c r="H243" s="377"/>
      <c r="I243" s="377"/>
      <c r="J243" s="377"/>
    </row>
    <row r="244" spans="1:6" s="19" customFormat="1" ht="14.25" customHeight="1">
      <c r="A244" s="377"/>
      <c r="F244" s="20"/>
    </row>
    <row r="245" spans="1:6" s="19" customFormat="1" ht="22.5" customHeight="1">
      <c r="A245" s="377" t="s">
        <v>1082</v>
      </c>
      <c r="F245" s="20"/>
    </row>
    <row r="246" spans="1:6" s="19" customFormat="1" ht="22.5" customHeight="1">
      <c r="A246" s="377" t="s">
        <v>1083</v>
      </c>
      <c r="F246" s="20"/>
    </row>
    <row r="247" spans="6:10" s="19" customFormat="1" ht="22.5" customHeight="1">
      <c r="F247" s="20"/>
      <c r="H247" s="21"/>
      <c r="I247" s="5"/>
      <c r="J247" s="10" t="s">
        <v>243</v>
      </c>
    </row>
    <row r="248" spans="2:10" s="19" customFormat="1" ht="22.5" customHeight="1">
      <c r="B248" s="9" t="s">
        <v>250</v>
      </c>
      <c r="C248" s="9"/>
      <c r="F248" s="92" t="s">
        <v>580</v>
      </c>
      <c r="H248" s="25" t="s">
        <v>103</v>
      </c>
      <c r="I248" s="26"/>
      <c r="J248" s="25" t="s">
        <v>446</v>
      </c>
    </row>
    <row r="249" spans="2:10" s="377" customFormat="1" ht="22.5" customHeight="1">
      <c r="B249" s="377" t="s">
        <v>440</v>
      </c>
      <c r="F249" s="449" t="s">
        <v>216</v>
      </c>
      <c r="H249" s="593">
        <v>140000000</v>
      </c>
      <c r="I249" s="594"/>
      <c r="J249" s="593">
        <v>140000000</v>
      </c>
    </row>
    <row r="250" spans="2:10" s="377" customFormat="1" ht="22.5" customHeight="1">
      <c r="B250" s="377" t="s">
        <v>287</v>
      </c>
      <c r="F250" s="449" t="s">
        <v>216</v>
      </c>
      <c r="H250" s="593">
        <v>43000000</v>
      </c>
      <c r="I250" s="594"/>
      <c r="J250" s="593">
        <v>63000000</v>
      </c>
    </row>
    <row r="251" spans="2:10" s="377" customFormat="1" ht="22.5" customHeight="1">
      <c r="B251" s="377" t="s">
        <v>288</v>
      </c>
      <c r="F251" s="449" t="s">
        <v>216</v>
      </c>
      <c r="H251" s="593">
        <v>16000000</v>
      </c>
      <c r="I251" s="594"/>
      <c r="J251" s="593">
        <v>16000000</v>
      </c>
    </row>
    <row r="252" spans="2:10" s="377" customFormat="1" ht="22.5" customHeight="1">
      <c r="B252" s="377" t="s">
        <v>160</v>
      </c>
      <c r="F252" s="449" t="s">
        <v>216</v>
      </c>
      <c r="H252" s="593">
        <v>12000000</v>
      </c>
      <c r="I252" s="594"/>
      <c r="J252" s="593">
        <v>12000000</v>
      </c>
    </row>
    <row r="253" spans="2:10" s="377" customFormat="1" ht="22.5" customHeight="1">
      <c r="B253" s="377" t="s">
        <v>289</v>
      </c>
      <c r="F253" s="449" t="s">
        <v>216</v>
      </c>
      <c r="H253" s="593">
        <v>5000000</v>
      </c>
      <c r="I253" s="595"/>
      <c r="J253" s="593">
        <v>5000000</v>
      </c>
    </row>
    <row r="254" spans="2:10" s="19" customFormat="1" ht="22.5" customHeight="1">
      <c r="B254" s="20"/>
      <c r="C254" s="27" t="s">
        <v>241</v>
      </c>
      <c r="F254" s="20"/>
      <c r="H254" s="95">
        <f>SUM(H249:H253)</f>
        <v>216000000</v>
      </c>
      <c r="I254" s="94"/>
      <c r="J254" s="95">
        <f>SUM(J249:J253)</f>
        <v>236000000</v>
      </c>
    </row>
    <row r="255" spans="2:10" s="19" customFormat="1" ht="22.5" customHeight="1">
      <c r="B255" s="20"/>
      <c r="C255" s="27"/>
      <c r="F255" s="20"/>
      <c r="H255" s="93"/>
      <c r="I255" s="94"/>
      <c r="J255" s="93"/>
    </row>
    <row r="256" spans="2:10" s="19" customFormat="1" ht="22.5" customHeight="1">
      <c r="B256" s="20"/>
      <c r="C256" s="27"/>
      <c r="F256" s="20"/>
      <c r="H256" s="93"/>
      <c r="I256" s="94"/>
      <c r="J256" s="93"/>
    </row>
    <row r="257" spans="2:10" s="19" customFormat="1" ht="23.25">
      <c r="B257" s="20"/>
      <c r="C257" s="27"/>
      <c r="F257" s="20"/>
      <c r="H257" s="93"/>
      <c r="I257" s="94"/>
      <c r="J257" s="93"/>
    </row>
    <row r="258" spans="2:10" s="96" customFormat="1" ht="22.5" customHeight="1">
      <c r="B258" s="97"/>
      <c r="C258" s="98"/>
      <c r="F258" s="97"/>
      <c r="H258" s="99"/>
      <c r="I258" s="100"/>
      <c r="J258" s="99"/>
    </row>
    <row r="259" spans="1:11" s="115" customFormat="1" ht="25.5" customHeight="1">
      <c r="A259" s="621" t="s">
        <v>1027</v>
      </c>
      <c r="B259" s="621"/>
      <c r="C259" s="619"/>
      <c r="D259" s="621"/>
      <c r="E259" s="621"/>
      <c r="F259" s="621"/>
      <c r="G259" s="621"/>
      <c r="H259" s="621"/>
      <c r="I259" s="621"/>
      <c r="J259" s="622"/>
      <c r="K259" s="623"/>
    </row>
    <row r="260" spans="1:11" s="115" customFormat="1" ht="24.75" customHeight="1">
      <c r="A260" s="619"/>
      <c r="B260" s="619"/>
      <c r="C260" s="619"/>
      <c r="D260" s="619"/>
      <c r="E260" s="619"/>
      <c r="F260" s="619"/>
      <c r="G260" s="619"/>
      <c r="H260" s="620"/>
      <c r="I260" s="619"/>
      <c r="J260" s="619"/>
      <c r="K260" s="619"/>
    </row>
    <row r="261" spans="1:10" s="3" customFormat="1" ht="27.75" customHeight="1">
      <c r="A261" s="427" t="s">
        <v>1018</v>
      </c>
      <c r="B261" s="28"/>
      <c r="C261" s="28"/>
      <c r="D261" s="28"/>
      <c r="E261" s="28"/>
      <c r="F261" s="28"/>
      <c r="G261" s="28"/>
      <c r="H261" s="28"/>
      <c r="I261" s="28"/>
      <c r="J261" s="28"/>
    </row>
    <row r="262" spans="1:10" s="3" customFormat="1" ht="23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</row>
    <row r="263" spans="1:10" s="3" customFormat="1" ht="23.25">
      <c r="A263" s="9" t="s">
        <v>1065</v>
      </c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s="3" customFormat="1" ht="23.25">
      <c r="A264" s="9"/>
      <c r="B264" s="20"/>
      <c r="C264" s="20"/>
      <c r="D264" s="20"/>
      <c r="E264" s="20"/>
      <c r="F264" s="20"/>
      <c r="G264" s="19"/>
      <c r="H264" s="21"/>
      <c r="I264" s="5"/>
      <c r="J264" s="10" t="s">
        <v>243</v>
      </c>
    </row>
    <row r="265" spans="2:10" s="19" customFormat="1" ht="23.25">
      <c r="B265" s="9" t="s">
        <v>588</v>
      </c>
      <c r="C265" s="9"/>
      <c r="F265" s="92" t="s">
        <v>580</v>
      </c>
      <c r="H265" s="25" t="s">
        <v>103</v>
      </c>
      <c r="I265" s="26"/>
      <c r="J265" s="25" t="s">
        <v>446</v>
      </c>
    </row>
    <row r="266" spans="1:10" s="377" customFormat="1" ht="23.25">
      <c r="A266" s="396"/>
      <c r="B266" s="377" t="s">
        <v>592</v>
      </c>
      <c r="D266" s="396"/>
      <c r="E266" s="396"/>
      <c r="F266" s="449" t="s">
        <v>216</v>
      </c>
      <c r="G266" s="396"/>
      <c r="H266" s="593">
        <v>35500000</v>
      </c>
      <c r="I266" s="594"/>
      <c r="J266" s="593">
        <v>35500000</v>
      </c>
    </row>
    <row r="267" spans="1:10" s="377" customFormat="1" ht="23.25">
      <c r="A267" s="396"/>
      <c r="B267" s="377" t="s">
        <v>840</v>
      </c>
      <c r="D267" s="396"/>
      <c r="E267" s="396"/>
      <c r="F267" s="449" t="s">
        <v>887</v>
      </c>
      <c r="G267" s="396"/>
      <c r="H267" s="593">
        <v>25200000</v>
      </c>
      <c r="I267" s="594"/>
      <c r="J267" s="593">
        <v>0</v>
      </c>
    </row>
    <row r="268" spans="1:10" s="377" customFormat="1" ht="23.25">
      <c r="A268" s="396"/>
      <c r="B268" s="377" t="s">
        <v>485</v>
      </c>
      <c r="D268" s="396"/>
      <c r="E268" s="396"/>
      <c r="F268" s="449" t="s">
        <v>475</v>
      </c>
      <c r="G268" s="396"/>
      <c r="H268" s="593">
        <v>15693975</v>
      </c>
      <c r="I268" s="594"/>
      <c r="J268" s="593">
        <v>16314210</v>
      </c>
    </row>
    <row r="269" spans="1:10" s="377" customFormat="1" ht="23.25">
      <c r="A269" s="396"/>
      <c r="B269" s="377" t="s">
        <v>587</v>
      </c>
      <c r="D269" s="396"/>
      <c r="E269" s="396"/>
      <c r="F269" s="449" t="s">
        <v>20</v>
      </c>
      <c r="G269" s="396"/>
      <c r="H269" s="593">
        <v>10000000</v>
      </c>
      <c r="I269" s="594"/>
      <c r="J269" s="593">
        <v>10000000</v>
      </c>
    </row>
    <row r="270" spans="1:10" s="377" customFormat="1" ht="23.25">
      <c r="A270" s="396"/>
      <c r="B270" s="377" t="s">
        <v>19</v>
      </c>
      <c r="D270" s="396"/>
      <c r="E270" s="396"/>
      <c r="F270" s="449" t="s">
        <v>21</v>
      </c>
      <c r="G270" s="396"/>
      <c r="H270" s="593">
        <v>9000000</v>
      </c>
      <c r="I270" s="594"/>
      <c r="J270" s="593">
        <v>0</v>
      </c>
    </row>
    <row r="271" spans="1:10" s="3" customFormat="1" ht="23.25">
      <c r="A271" s="5"/>
      <c r="B271" s="19"/>
      <c r="C271" s="19" t="s">
        <v>241</v>
      </c>
      <c r="D271" s="5"/>
      <c r="E271" s="5"/>
      <c r="F271" s="86"/>
      <c r="G271" s="5"/>
      <c r="H271" s="101">
        <f>SUM(H266:H270)</f>
        <v>95393975</v>
      </c>
      <c r="I271" s="102"/>
      <c r="J271" s="101">
        <f>SUM(J266:J270)</f>
        <v>61814210</v>
      </c>
    </row>
    <row r="272" spans="2:10" ht="24" thickBot="1">
      <c r="B272" s="19" t="s">
        <v>290</v>
      </c>
      <c r="C272" s="19"/>
      <c r="H272" s="103">
        <f>+H254+H271</f>
        <v>311393975</v>
      </c>
      <c r="I272" s="102"/>
      <c r="J272" s="103">
        <f>+J254+J271</f>
        <v>297814210</v>
      </c>
    </row>
    <row r="273" spans="2:10" ht="24" thickTop="1">
      <c r="B273" s="19"/>
      <c r="C273" s="19"/>
      <c r="H273" s="464"/>
      <c r="I273" s="102"/>
      <c r="J273" s="464"/>
    </row>
    <row r="274" spans="2:3" ht="23.25">
      <c r="B274" s="377" t="s">
        <v>151</v>
      </c>
      <c r="C274" s="19"/>
    </row>
    <row r="275" spans="1:10" ht="23.25">
      <c r="A275" s="377" t="s">
        <v>152</v>
      </c>
      <c r="B275" s="19"/>
      <c r="C275" s="19"/>
      <c r="D275" s="19"/>
      <c r="E275" s="19"/>
      <c r="F275" s="20"/>
      <c r="G275" s="19"/>
      <c r="H275" s="19"/>
      <c r="I275" s="19"/>
      <c r="J275" s="19"/>
    </row>
    <row r="276" spans="2:3" ht="23.25">
      <c r="B276" s="377" t="s">
        <v>879</v>
      </c>
      <c r="C276" s="19"/>
    </row>
    <row r="277" spans="1:10" ht="23.25">
      <c r="A277" s="377" t="s">
        <v>92</v>
      </c>
      <c r="B277" s="19"/>
      <c r="C277" s="19"/>
      <c r="D277" s="19"/>
      <c r="E277" s="19"/>
      <c r="F277" s="20"/>
      <c r="G277" s="19"/>
      <c r="H277" s="19"/>
      <c r="I277" s="19"/>
      <c r="J277" s="19"/>
    </row>
    <row r="278" spans="1:10" ht="23.25">
      <c r="A278" s="377" t="s">
        <v>1084</v>
      </c>
      <c r="B278" s="19"/>
      <c r="C278" s="19"/>
      <c r="D278" s="19"/>
      <c r="E278" s="19"/>
      <c r="F278" s="20"/>
      <c r="G278" s="19"/>
      <c r="H278" s="19"/>
      <c r="I278" s="19"/>
      <c r="J278" s="19"/>
    </row>
    <row r="279" spans="1:10" ht="8.25" customHeight="1">
      <c r="A279" s="377"/>
      <c r="B279" s="19"/>
      <c r="C279" s="19"/>
      <c r="D279" s="19"/>
      <c r="E279" s="19"/>
      <c r="F279" s="20"/>
      <c r="G279" s="19"/>
      <c r="H279" s="19"/>
      <c r="I279" s="19"/>
      <c r="J279" s="19"/>
    </row>
    <row r="280" ht="23.25">
      <c r="B280" s="19" t="s">
        <v>793</v>
      </c>
    </row>
    <row r="281" spans="2:3" ht="23.25">
      <c r="B281" s="20" t="s">
        <v>260</v>
      </c>
      <c r="C281" s="19" t="s">
        <v>688</v>
      </c>
    </row>
    <row r="282" spans="2:3" ht="23.25">
      <c r="B282" s="20" t="s">
        <v>798</v>
      </c>
      <c r="C282" s="19" t="s">
        <v>794</v>
      </c>
    </row>
    <row r="283" spans="1:10" s="19" customFormat="1" ht="23.25">
      <c r="A283" s="5"/>
      <c r="B283" s="20" t="s">
        <v>799</v>
      </c>
      <c r="C283" s="19" t="s">
        <v>795</v>
      </c>
      <c r="D283" s="5"/>
      <c r="E283" s="5"/>
      <c r="F283" s="86"/>
      <c r="G283" s="5"/>
      <c r="H283" s="5"/>
      <c r="I283" s="5"/>
      <c r="J283" s="5"/>
    </row>
    <row r="284" spans="2:3" ht="23.25">
      <c r="B284" s="20" t="s">
        <v>800</v>
      </c>
      <c r="C284" s="19" t="s">
        <v>796</v>
      </c>
    </row>
    <row r="285" spans="1:10" s="19" customFormat="1" ht="23.25">
      <c r="A285" s="5"/>
      <c r="B285" s="20" t="s">
        <v>801</v>
      </c>
      <c r="C285" s="19" t="s">
        <v>797</v>
      </c>
      <c r="D285" s="5"/>
      <c r="E285" s="5"/>
      <c r="F285" s="86"/>
      <c r="G285" s="5"/>
      <c r="H285" s="5"/>
      <c r="I285" s="5"/>
      <c r="J285" s="5"/>
    </row>
    <row r="286" spans="1:10" s="19" customFormat="1" ht="23.25">
      <c r="A286" s="5"/>
      <c r="B286" s="20" t="s">
        <v>208</v>
      </c>
      <c r="C286" s="42" t="s">
        <v>210</v>
      </c>
      <c r="D286" s="5"/>
      <c r="E286" s="5"/>
      <c r="F286" s="86"/>
      <c r="G286" s="5"/>
      <c r="H286" s="5"/>
      <c r="I286" s="5"/>
      <c r="J286" s="5"/>
    </row>
    <row r="287" spans="1:10" s="19" customFormat="1" ht="23.25">
      <c r="A287" s="5"/>
      <c r="B287" s="20"/>
      <c r="C287" s="42"/>
      <c r="D287" s="5"/>
      <c r="E287" s="5"/>
      <c r="F287" s="86"/>
      <c r="G287" s="5"/>
      <c r="H287" s="5"/>
      <c r="I287" s="5"/>
      <c r="J287" s="5"/>
    </row>
    <row r="288" spans="1:10" s="19" customFormat="1" ht="23.25">
      <c r="A288" s="5"/>
      <c r="B288" s="20"/>
      <c r="C288" s="42"/>
      <c r="D288" s="5"/>
      <c r="E288" s="5"/>
      <c r="F288" s="86"/>
      <c r="G288" s="5"/>
      <c r="H288" s="5"/>
      <c r="I288" s="5"/>
      <c r="J288" s="5"/>
    </row>
    <row r="289" spans="1:10" s="19" customFormat="1" ht="23.25">
      <c r="A289" s="5"/>
      <c r="B289" s="20"/>
      <c r="C289" s="42"/>
      <c r="D289" s="5"/>
      <c r="E289" s="5"/>
      <c r="F289" s="86"/>
      <c r="G289" s="5"/>
      <c r="H289" s="5"/>
      <c r="I289" s="5"/>
      <c r="J289" s="5"/>
    </row>
    <row r="290" spans="1:10" s="19" customFormat="1" ht="23.25">
      <c r="A290" s="5"/>
      <c r="B290" s="20"/>
      <c r="C290" s="42"/>
      <c r="D290" s="5"/>
      <c r="E290" s="5"/>
      <c r="F290" s="86"/>
      <c r="G290" s="5"/>
      <c r="H290" s="5"/>
      <c r="I290" s="5"/>
      <c r="J290" s="5"/>
    </row>
    <row r="291" spans="1:10" s="19" customFormat="1" ht="23.25">
      <c r="A291" s="5"/>
      <c r="B291" s="20"/>
      <c r="C291" s="42"/>
      <c r="D291" s="5"/>
      <c r="E291" s="5"/>
      <c r="F291" s="86"/>
      <c r="G291" s="5"/>
      <c r="H291" s="5"/>
      <c r="I291" s="5"/>
      <c r="J291" s="5"/>
    </row>
    <row r="292" spans="1:10" s="19" customFormat="1" ht="23.25">
      <c r="A292" s="5"/>
      <c r="B292" s="20"/>
      <c r="C292" s="42"/>
      <c r="D292" s="5"/>
      <c r="E292" s="5"/>
      <c r="F292" s="86"/>
      <c r="G292" s="5"/>
      <c r="H292" s="5"/>
      <c r="I292" s="5"/>
      <c r="J292" s="5"/>
    </row>
    <row r="293" spans="1:10" s="19" customFormat="1" ht="23.25">
      <c r="A293" s="5"/>
      <c r="B293" s="20"/>
      <c r="C293" s="42"/>
      <c r="D293" s="5"/>
      <c r="E293" s="5"/>
      <c r="F293" s="86"/>
      <c r="G293" s="5"/>
      <c r="H293" s="5"/>
      <c r="I293" s="5"/>
      <c r="J293" s="5"/>
    </row>
    <row r="294" spans="1:11" s="115" customFormat="1" ht="23.25">
      <c r="A294" s="621" t="s">
        <v>1027</v>
      </c>
      <c r="B294" s="621"/>
      <c r="C294" s="619"/>
      <c r="D294" s="621"/>
      <c r="E294" s="621"/>
      <c r="F294" s="621"/>
      <c r="G294" s="621"/>
      <c r="H294" s="621"/>
      <c r="I294" s="621"/>
      <c r="J294" s="622"/>
      <c r="K294" s="623"/>
    </row>
    <row r="295" spans="1:11" s="115" customFormat="1" ht="23.25">
      <c r="A295" s="619"/>
      <c r="B295" s="619"/>
      <c r="C295" s="619"/>
      <c r="D295" s="619"/>
      <c r="E295" s="619"/>
      <c r="F295" s="619"/>
      <c r="G295" s="619"/>
      <c r="H295" s="620"/>
      <c r="I295" s="619"/>
      <c r="J295" s="619"/>
      <c r="K295" s="619"/>
    </row>
    <row r="296" spans="1:12" s="182" customFormat="1" ht="23.25">
      <c r="A296" s="486"/>
      <c r="B296" s="486"/>
      <c r="C296" s="486"/>
      <c r="D296" s="487"/>
      <c r="E296" s="487"/>
      <c r="F296" s="487"/>
      <c r="G296" s="487"/>
      <c r="H296" s="487"/>
      <c r="I296" s="487"/>
      <c r="J296" s="487"/>
      <c r="K296" s="487"/>
      <c r="L296" s="487"/>
    </row>
    <row r="297" ht="27.75" customHeight="1"/>
  </sheetData>
  <sheetProtection/>
  <mergeCells count="6">
    <mergeCell ref="G22:J22"/>
    <mergeCell ref="H23:J23"/>
    <mergeCell ref="H110:J110"/>
    <mergeCell ref="H111:J111"/>
    <mergeCell ref="H47:J47"/>
    <mergeCell ref="H46:J46"/>
  </mergeCells>
  <printOptions horizontalCentered="1"/>
  <pageMargins left="0.590551181102362" right="0.15748031496063" top="0.590551181102362" bottom="0.393700787401575" header="0.236220472440945" footer="0.196850393700787"/>
  <pageSetup fitToHeight="7" horizontalDpi="600" verticalDpi="600" orientation="portrait" paperSize="9" scale="82" r:id="rId1"/>
  <rowBreaks count="6" manualBreakCount="6">
    <brk id="40" max="10" man="1"/>
    <brk id="81" max="10" man="1"/>
    <brk id="126" max="10" man="1"/>
    <brk id="171" max="10" man="1"/>
    <brk id="216" max="10" man="1"/>
    <brk id="2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PoONaM</dc:creator>
  <cp:keywords/>
  <dc:description/>
  <cp:lastModifiedBy>owner</cp:lastModifiedBy>
  <cp:lastPrinted>2016-11-13T16:36:57Z</cp:lastPrinted>
  <dcterms:created xsi:type="dcterms:W3CDTF">2003-01-01T10:56:48Z</dcterms:created>
  <dcterms:modified xsi:type="dcterms:W3CDTF">2016-11-14T10:15:46Z</dcterms:modified>
  <cp:category/>
  <cp:version/>
  <cp:contentType/>
  <cp:contentStatus/>
</cp:coreProperties>
</file>